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8" windowWidth="8652" windowHeight="4452" activeTab="0"/>
  </bookViews>
  <sheets>
    <sheet name="Z302" sheetId="1" r:id="rId1"/>
    <sheet name="B303" sheetId="2" r:id="rId2"/>
    <sheet name="E304" sheetId="3" r:id="rId3"/>
    <sheet name="L301" sheetId="4" r:id="rId4"/>
    <sheet name="B304" sheetId="5" r:id="rId5"/>
    <sheet name="E306" sheetId="6" r:id="rId6"/>
    <sheet name="L303" sheetId="7" r:id="rId7"/>
  </sheets>
  <definedNames>
    <definedName name="_xlnm.Print_Area" localSheetId="4">'B304'!$A$1:$K$16</definedName>
    <definedName name="_xlnm.Print_Area" localSheetId="0">'Z302'!$A$1:$G$22</definedName>
  </definedNames>
  <calcPr fullCalcOnLoad="1"/>
</workbook>
</file>

<file path=xl/sharedStrings.xml><?xml version="1.0" encoding="utf-8"?>
<sst xmlns="http://schemas.openxmlformats.org/spreadsheetml/2006/main" count="259" uniqueCount="136">
  <si>
    <t>- Soziale Maßnahmen zur Strukturverbesserung -</t>
  </si>
  <si>
    <t>Die wichtigsten Zahlen auf einem Blick</t>
  </si>
  <si>
    <t>F a l l z a h l e n</t>
  </si>
  <si>
    <t>Landabgaberente (LAR)</t>
  </si>
  <si>
    <t>Laufende Landabgaberenten</t>
  </si>
  <si>
    <t xml:space="preserve">   </t>
  </si>
  <si>
    <t>Leistungen wegen Produktionsaufgabe (FELEG)</t>
  </si>
  <si>
    <t>Empfänger von</t>
  </si>
  <si>
    <t>PAR-Grundbetrag</t>
  </si>
  <si>
    <t>Flächenzuschlag</t>
  </si>
  <si>
    <t>Ausgleichsgeld</t>
  </si>
  <si>
    <t>Anträge auf</t>
  </si>
  <si>
    <t>Produktionsaufgaberente</t>
  </si>
  <si>
    <t>für Landabgaberente (LAR)</t>
  </si>
  <si>
    <t>für Leistungen wegen Produktionsaufgabe (FELEG)</t>
  </si>
  <si>
    <t>G e s a m t a u s g a b e n   (in Mio. EUR)</t>
  </si>
  <si>
    <t>(LAR / FELEG)</t>
  </si>
  <si>
    <t>Bearbeitet und zusammengestellt von der SV Landwirtschaft, Forsten und Gartenbau</t>
  </si>
  <si>
    <t>Quartalsstatistik der landwirtschaftlichen Alterskasse</t>
  </si>
  <si>
    <t>II / 2019</t>
  </si>
  <si>
    <t>III / 2019</t>
  </si>
  <si>
    <t>IV / 2019</t>
  </si>
  <si>
    <t>I / 2020</t>
  </si>
  <si>
    <t>II. Quartal 2020</t>
  </si>
  <si>
    <t>II / 2020</t>
  </si>
  <si>
    <t>Quartalsstatistik - Soziale Maßnahmen zur Strukturverbesserung</t>
  </si>
  <si>
    <t>Empfänger von Landabgaberente (LAR) am Quartalsende</t>
  </si>
  <si>
    <t>Durchschnittl. Rentenzahlbeträge</t>
  </si>
  <si>
    <t>Landwirtschaftl. Unternehmer</t>
  </si>
  <si>
    <t>Witwen/r von landw. Unternehmern</t>
  </si>
  <si>
    <t>Landabgabe-</t>
  </si>
  <si>
    <t>rente</t>
  </si>
  <si>
    <t>an landw.</t>
  </si>
  <si>
    <t>an Witwen/r</t>
  </si>
  <si>
    <t>SVLFG</t>
  </si>
  <si>
    <t>verheiratet</t>
  </si>
  <si>
    <t>allein-</t>
  </si>
  <si>
    <t>zusammen</t>
  </si>
  <si>
    <t>originärer</t>
  </si>
  <si>
    <t>abgeleiteter</t>
  </si>
  <si>
    <t>insgesamt</t>
  </si>
  <si>
    <t>Unternehmer</t>
  </si>
  <si>
    <t>Alterskasse</t>
  </si>
  <si>
    <t>stehend</t>
  </si>
  <si>
    <t>Anspruch</t>
  </si>
  <si>
    <t>Anzahl</t>
  </si>
  <si>
    <t>EUR</t>
  </si>
  <si>
    <t>I. Quartal 2020</t>
  </si>
  <si>
    <t>IV. Quartal 2019</t>
  </si>
  <si>
    <t>III. Quartal 2019</t>
  </si>
  <si>
    <t>II. Quartal 2019</t>
  </si>
  <si>
    <t>Anträge auf Landabgaberente (LAR)</t>
  </si>
  <si>
    <t>bis Ende des</t>
  </si>
  <si>
    <t>im Berichtsquartal erledigte Anträge</t>
  </si>
  <si>
    <t>Vorquartals</t>
  </si>
  <si>
    <t>im Quartal</t>
  </si>
  <si>
    <t>Quartals noch</t>
  </si>
  <si>
    <t>noch nicht er-</t>
  </si>
  <si>
    <t>eingegangene</t>
  </si>
  <si>
    <t>bewilligt</t>
  </si>
  <si>
    <t>abgelehnt</t>
  </si>
  <si>
    <t>sonst</t>
  </si>
  <si>
    <t>nicht erledigte</t>
  </si>
  <si>
    <t>ledigte Anträge</t>
  </si>
  <si>
    <t>Anträge</t>
  </si>
  <si>
    <t>erledigt</t>
  </si>
  <si>
    <t>Einnahmen - LAR</t>
  </si>
  <si>
    <t>Ausgaben - LAR</t>
  </si>
  <si>
    <t>Bundesmittel</t>
  </si>
  <si>
    <t>Landabgaberente</t>
  </si>
  <si>
    <t>Beitragsüber-</t>
  </si>
  <si>
    <t>Zinsen und</t>
  </si>
  <si>
    <t>Einnahmen</t>
  </si>
  <si>
    <t>nahme zur</t>
  </si>
  <si>
    <t>Verwaltungs-</t>
  </si>
  <si>
    <t>Sonstige</t>
  </si>
  <si>
    <t>Ausgaben</t>
  </si>
  <si>
    <t>zur Gewäh-</t>
  </si>
  <si>
    <t>zur Erstattung</t>
  </si>
  <si>
    <t>sonstige</t>
  </si>
  <si>
    <t>PflegeV sowie</t>
  </si>
  <si>
    <t>kostener-</t>
  </si>
  <si>
    <t>Aufwendungen</t>
  </si>
  <si>
    <t>rung der Land-</t>
  </si>
  <si>
    <t>der Verwal-</t>
  </si>
  <si>
    <t>Zuschüsse zum</t>
  </si>
  <si>
    <t>stattung</t>
  </si>
  <si>
    <t>- o. KG 68 -</t>
  </si>
  <si>
    <t>abgaberente</t>
  </si>
  <si>
    <t>tungskosten</t>
  </si>
  <si>
    <t>- o. KG 38 -</t>
  </si>
  <si>
    <t>Beitrag zur KV</t>
  </si>
  <si>
    <t>u. zur PflegeV</t>
  </si>
  <si>
    <t>SVLFG - Insgesamt -</t>
  </si>
  <si>
    <t>I.-II. Quartal 2020</t>
  </si>
  <si>
    <t>I.-IV. Quartal 2019</t>
  </si>
  <si>
    <t>I.-III. Quartal 2019</t>
  </si>
  <si>
    <t>I.-II. Quartal 2019</t>
  </si>
  <si>
    <t>Empfänger von Leistungen wegen Produktionsaufgabe (FELEG) am Quartalsende</t>
  </si>
  <si>
    <t>Grundbetrag an landw. Unternehmer</t>
  </si>
  <si>
    <t>Grundbetrag an Witwen/r</t>
  </si>
  <si>
    <t>Grund-</t>
  </si>
  <si>
    <t>Flächen-</t>
  </si>
  <si>
    <t>betrag</t>
  </si>
  <si>
    <t>zuschlag</t>
  </si>
  <si>
    <t>wegen Voll-</t>
  </si>
  <si>
    <t>wegen</t>
  </si>
  <si>
    <t>an</t>
  </si>
  <si>
    <t>endung des</t>
  </si>
  <si>
    <t>Berufsun-</t>
  </si>
  <si>
    <t>Witwen/r</t>
  </si>
  <si>
    <t>55. Lebensj.</t>
  </si>
  <si>
    <t>fähigkeit</t>
  </si>
  <si>
    <t>Anträge auf Produktionsaufgaberente (einschl. Flächenzuschlag)</t>
  </si>
  <si>
    <t>Einnahmen - FELEG</t>
  </si>
  <si>
    <t>Ausgaben - FELEG</t>
  </si>
  <si>
    <t>Noch: Ausgaben - FELEG</t>
  </si>
  <si>
    <t>Beitragsübernahmen</t>
  </si>
  <si>
    <t>Zuschüsse zum Beitrag</t>
  </si>
  <si>
    <t>Landesmittel</t>
  </si>
  <si>
    <t>Ausgleichs-</t>
  </si>
  <si>
    <t>zur Gewährung</t>
  </si>
  <si>
    <t>Grundbeträge</t>
  </si>
  <si>
    <t>geld</t>
  </si>
  <si>
    <t>zur Alters-</t>
  </si>
  <si>
    <t>zur Unfall-</t>
  </si>
  <si>
    <t>zur GRV</t>
  </si>
  <si>
    <t>zur Kranken-</t>
  </si>
  <si>
    <t>zur Pflege-</t>
  </si>
  <si>
    <t>von Leistungen</t>
  </si>
  <si>
    <t>zuschläge</t>
  </si>
  <si>
    <t>sicherung</t>
  </si>
  <si>
    <t>versicherung</t>
  </si>
  <si>
    <t>- ohne KG 68 -</t>
  </si>
  <si>
    <t>nach dem FELEG</t>
  </si>
  <si>
    <t>- ohne KG 38 -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</si>
</sst>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@"/>
    <numFmt numFmtId="173" formatCode="#,##0\ \ \ "/>
    <numFmt numFmtId="174" formatCode="#,##0.00\ \ \ "/>
    <numFmt numFmtId="175" formatCode="#,##0\ \ \ \ \ \ "/>
    <numFmt numFmtId="176" formatCode="#,##0.00\ \ \ \ \ \ "/>
    <numFmt numFmtId="177" formatCode="@\ \ \ \ \ \ \ \ \ \ \ \ \ \ "/>
    <numFmt numFmtId="178" formatCode="#,##0\ \ \ \ "/>
    <numFmt numFmtId="179" formatCode="#,##0.00\ \ \ \ "/>
    <numFmt numFmtId="180" formatCode="#,##0\ \ "/>
    <numFmt numFmtId="181" formatCode="#,##0\ \ \ \ \ \ \ \ \ \ \ \ "/>
    <numFmt numFmtId="182" formatCode="#,##0.00\ "/>
    <numFmt numFmtId="183" formatCode="#,##0.00\ \ \ \ \ "/>
    <numFmt numFmtId="184" formatCode="#,##0.00\ \ "/>
  </numFmts>
  <fonts count="5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2"/>
    </font>
    <font>
      <b/>
      <sz val="24"/>
      <name val="Arial"/>
      <family val="0"/>
    </font>
    <font>
      <b/>
      <sz val="18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 quotePrefix="1">
      <alignment horizontal="centerContinuous" vertical="center"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horizontal="centerContinuous" vertical="center"/>
      <protection hidden="1"/>
    </xf>
    <xf numFmtId="0" fontId="7" fillId="33" borderId="11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172" fontId="0" fillId="33" borderId="13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7" fillId="33" borderId="15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172" fontId="0" fillId="33" borderId="16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72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 vertical="center"/>
      <protection locked="0"/>
    </xf>
    <xf numFmtId="175" fontId="0" fillId="33" borderId="20" xfId="0" applyNumberFormat="1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23" xfId="0" applyNumberFormat="1" applyFill="1" applyBorder="1" applyAlignment="1" applyProtection="1">
      <alignment vertical="center"/>
      <protection locked="0"/>
    </xf>
    <xf numFmtId="172" fontId="0" fillId="33" borderId="13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175" fontId="0" fillId="33" borderId="2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hidden="1"/>
    </xf>
    <xf numFmtId="172" fontId="1" fillId="33" borderId="13" xfId="0" applyNumberFormat="1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hidden="1"/>
    </xf>
    <xf numFmtId="172" fontId="0" fillId="33" borderId="16" xfId="0" applyNumberFormat="1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175" fontId="0" fillId="33" borderId="22" xfId="0" applyNumberFormat="1" applyFon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76" fontId="0" fillId="33" borderId="0" xfId="0" applyNumberForma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175" fontId="0" fillId="33" borderId="25" xfId="0" applyNumberFormat="1" applyFont="1" applyFill="1" applyBorder="1" applyAlignment="1" applyProtection="1">
      <alignment/>
      <protection locked="0"/>
    </xf>
    <xf numFmtId="175" fontId="0" fillId="33" borderId="26" xfId="0" applyNumberFormat="1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175" fontId="0" fillId="33" borderId="29" xfId="0" applyNumberFormat="1" applyFont="1" applyFill="1" applyBorder="1" applyAlignment="1" applyProtection="1">
      <alignment/>
      <protection locked="0"/>
    </xf>
    <xf numFmtId="175" fontId="0" fillId="33" borderId="30" xfId="0" applyNumberFormat="1" applyFont="1" applyFill="1" applyBorder="1" applyAlignment="1" applyProtection="1">
      <alignment/>
      <protection locked="0"/>
    </xf>
    <xf numFmtId="175" fontId="0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2" xfId="0" applyNumberForma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75" fontId="0" fillId="33" borderId="12" xfId="0" applyNumberFormat="1" applyFont="1" applyFill="1" applyBorder="1" applyAlignment="1" applyProtection="1">
      <alignment/>
      <protection locked="0"/>
    </xf>
    <xf numFmtId="175" fontId="0" fillId="33" borderId="17" xfId="0" applyNumberFormat="1" applyFont="1" applyFill="1" applyBorder="1" applyAlignment="1" applyProtection="1">
      <alignment/>
      <protection locked="0"/>
    </xf>
    <xf numFmtId="175" fontId="0" fillId="33" borderId="12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5" fontId="0" fillId="33" borderId="25" xfId="0" applyNumberFormat="1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76" fontId="0" fillId="33" borderId="26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2" fontId="1" fillId="33" borderId="13" xfId="0" applyNumberFormat="1" applyFont="1" applyFill="1" applyBorder="1" applyAlignment="1" applyProtection="1">
      <alignment horizontal="left"/>
      <protection hidden="1"/>
    </xf>
    <xf numFmtId="0" fontId="10" fillId="0" borderId="0" xfId="51" applyFont="1" applyAlignment="1">
      <alignment horizontal="left" vertical="top"/>
      <protection/>
    </xf>
    <xf numFmtId="0" fontId="11" fillId="0" borderId="35" xfId="51" applyFont="1" applyBorder="1" applyAlignment="1">
      <alignment horizontal="center" vertical="center"/>
      <protection/>
    </xf>
    <xf numFmtId="0" fontId="11" fillId="0" borderId="36" xfId="51" applyFont="1" applyBorder="1" applyAlignment="1">
      <alignment horizontal="centerContinuous" vertical="center"/>
      <protection/>
    </xf>
    <xf numFmtId="0" fontId="11" fillId="0" borderId="11" xfId="51" applyFont="1" applyBorder="1" applyAlignment="1">
      <alignment horizontal="centerContinuous" vertical="center"/>
      <protection/>
    </xf>
    <xf numFmtId="0" fontId="11" fillId="0" borderId="37" xfId="51" applyFont="1" applyBorder="1" applyAlignment="1">
      <alignment horizontal="centerContinuous" vertical="center"/>
      <protection/>
    </xf>
    <xf numFmtId="0" fontId="11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/>
      <protection/>
    </xf>
    <xf numFmtId="0" fontId="12" fillId="0" borderId="39" xfId="51" applyFont="1" applyBorder="1" applyAlignment="1">
      <alignment horizontal="centerContinuous" vertical="center"/>
      <protection/>
    </xf>
    <xf numFmtId="0" fontId="12" fillId="0" borderId="22" xfId="51" applyFont="1" applyBorder="1" applyAlignment="1">
      <alignment horizontal="centerContinuous" vertical="center"/>
      <protection/>
    </xf>
    <xf numFmtId="0" fontId="13" fillId="0" borderId="12" xfId="51" applyFont="1" applyBorder="1" applyAlignment="1">
      <alignment horizont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/>
      <protection/>
    </xf>
    <xf numFmtId="0" fontId="12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top"/>
      <protection/>
    </xf>
    <xf numFmtId="0" fontId="12" fillId="0" borderId="20" xfId="51" applyFont="1" applyBorder="1" applyAlignment="1">
      <alignment horizont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top"/>
      <protection/>
    </xf>
    <xf numFmtId="0" fontId="13" fillId="0" borderId="38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38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center" vertical="center"/>
      <protection/>
    </xf>
    <xf numFmtId="0" fontId="13" fillId="0" borderId="40" xfId="51" applyFont="1" applyBorder="1" applyAlignment="1">
      <alignment horizontal="center"/>
      <protection/>
    </xf>
    <xf numFmtId="0" fontId="12" fillId="0" borderId="22" xfId="51" applyFont="1" applyBorder="1" applyAlignment="1">
      <alignment horizontal="center" vertical="center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41" xfId="51" applyFont="1" applyBorder="1" applyAlignment="1">
      <alignment horizontal="center" vertical="center"/>
      <protection/>
    </xf>
    <xf numFmtId="0" fontId="14" fillId="0" borderId="42" xfId="51" applyFont="1" applyBorder="1" applyAlignment="1">
      <alignment horizontal="center" vertical="center"/>
      <protection/>
    </xf>
    <xf numFmtId="0" fontId="14" fillId="0" borderId="43" xfId="51" applyFont="1" applyBorder="1" applyAlignment="1">
      <alignment horizontal="center" vertical="center"/>
      <protection/>
    </xf>
    <xf numFmtId="0" fontId="14" fillId="0" borderId="44" xfId="51" applyFont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0" fillId="0" borderId="38" xfId="51" applyFont="1" applyBorder="1" applyAlignment="1">
      <alignment vertical="center"/>
      <protection/>
    </xf>
    <xf numFmtId="0" fontId="0" fillId="0" borderId="39" xfId="51" applyFont="1" applyBorder="1" applyAlignment="1">
      <alignment horizontal="centerContinuous" vertical="center"/>
      <protection/>
    </xf>
    <xf numFmtId="0" fontId="0" fillId="0" borderId="22" xfId="51" applyFont="1" applyBorder="1" applyAlignment="1">
      <alignment horizontal="centerContinuous" vertical="center"/>
      <protection/>
    </xf>
    <xf numFmtId="0" fontId="0" fillId="0" borderId="17" xfId="51" applyFont="1" applyBorder="1" applyAlignment="1">
      <alignment horizontal="centerContinuous" vertical="center"/>
      <protection/>
    </xf>
    <xf numFmtId="0" fontId="0" fillId="0" borderId="41" xfId="51" applyFont="1" applyBorder="1" applyAlignment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177" fontId="13" fillId="0" borderId="45" xfId="51" applyNumberFormat="1" applyFont="1" applyBorder="1" applyAlignment="1">
      <alignment horizontal="right" vertical="center"/>
      <protection/>
    </xf>
    <xf numFmtId="178" fontId="13" fillId="0" borderId="46" xfId="51" applyNumberFormat="1" applyFont="1" applyBorder="1" applyAlignment="1">
      <alignment vertical="center"/>
      <protection/>
    </xf>
    <xf numFmtId="178" fontId="13" fillId="0" borderId="47" xfId="51" applyNumberFormat="1" applyFont="1" applyBorder="1" applyAlignment="1">
      <alignment vertical="center"/>
      <protection/>
    </xf>
    <xf numFmtId="179" fontId="13" fillId="0" borderId="46" xfId="51" applyNumberFormat="1" applyFont="1" applyBorder="1" applyAlignment="1">
      <alignment vertical="center"/>
      <protection/>
    </xf>
    <xf numFmtId="179" fontId="13" fillId="0" borderId="48" xfId="51" applyNumberFormat="1" applyFont="1" applyBorder="1" applyAlignment="1">
      <alignment vertical="center"/>
      <protection/>
    </xf>
    <xf numFmtId="180" fontId="13" fillId="0" borderId="0" xfId="51" applyNumberFormat="1" applyFont="1" applyAlignment="1">
      <alignment vertical="center"/>
      <protection/>
    </xf>
    <xf numFmtId="177" fontId="12" fillId="0" borderId="0" xfId="51" applyNumberFormat="1" applyFont="1" applyAlignment="1">
      <alignment horizontal="right"/>
      <protection/>
    </xf>
    <xf numFmtId="178" fontId="12" fillId="0" borderId="0" xfId="51" applyNumberFormat="1" applyFont="1" applyAlignment="1">
      <alignment/>
      <protection/>
    </xf>
    <xf numFmtId="179" fontId="12" fillId="0" borderId="0" xfId="51" applyNumberFormat="1" applyFont="1" applyAlignment="1">
      <alignment/>
      <protection/>
    </xf>
    <xf numFmtId="180" fontId="12" fillId="0" borderId="0" xfId="51" applyNumberFormat="1" applyFont="1" applyAlignment="1">
      <alignment/>
      <protection/>
    </xf>
    <xf numFmtId="178" fontId="12" fillId="0" borderId="0" xfId="51" applyNumberFormat="1" applyFont="1" applyAlignment="1">
      <alignment vertical="center"/>
      <protection/>
    </xf>
    <xf numFmtId="179" fontId="12" fillId="0" borderId="0" xfId="51" applyNumberFormat="1" applyFont="1" applyAlignment="1">
      <alignment vertical="center"/>
      <protection/>
    </xf>
    <xf numFmtId="180" fontId="12" fillId="0" borderId="0" xfId="51" applyNumberFormat="1" applyFont="1" applyAlignment="1">
      <alignment vertical="center"/>
      <protection/>
    </xf>
    <xf numFmtId="0" fontId="1" fillId="0" borderId="38" xfId="51" applyFont="1" applyBorder="1" applyAlignment="1">
      <alignment horizontal="center"/>
      <protection/>
    </xf>
    <xf numFmtId="0" fontId="12" fillId="0" borderId="40" xfId="51" applyFont="1" applyBorder="1" applyAlignment="1">
      <alignment horizontal="center"/>
      <protection/>
    </xf>
    <xf numFmtId="0" fontId="1" fillId="0" borderId="38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181" fontId="13" fillId="0" borderId="46" xfId="51" applyNumberFormat="1" applyFont="1" applyBorder="1" applyAlignment="1">
      <alignment vertical="center"/>
      <protection/>
    </xf>
    <xf numFmtId="181" fontId="13" fillId="0" borderId="48" xfId="51" applyNumberFormat="1" applyFont="1" applyBorder="1" applyAlignment="1">
      <alignment vertical="center"/>
      <protection/>
    </xf>
    <xf numFmtId="178" fontId="13" fillId="0" borderId="0" xfId="51" applyNumberFormat="1" applyFont="1" applyAlignment="1">
      <alignment vertical="center"/>
      <protection/>
    </xf>
    <xf numFmtId="181" fontId="12" fillId="0" borderId="0" xfId="51" applyNumberFormat="1" applyFont="1" applyAlignment="1">
      <alignment/>
      <protection/>
    </xf>
    <xf numFmtId="181" fontId="12" fillId="0" borderId="0" xfId="51" applyNumberFormat="1" applyFont="1" applyAlignment="1">
      <alignment vertical="center"/>
      <protection/>
    </xf>
    <xf numFmtId="0" fontId="15" fillId="0" borderId="0" xfId="51" applyFont="1" applyAlignment="1">
      <alignment horizontal="left" vertical="top"/>
      <protection/>
    </xf>
    <xf numFmtId="0" fontId="8" fillId="0" borderId="0" xfId="51" applyFont="1" applyAlignment="1">
      <alignment horizontal="right" vertical="top"/>
      <protection/>
    </xf>
    <xf numFmtId="0" fontId="16" fillId="0" borderId="35" xfId="51" applyFont="1" applyBorder="1" applyAlignment="1">
      <alignment horizontal="center" vertical="center"/>
      <protection/>
    </xf>
    <xf numFmtId="0" fontId="17" fillId="0" borderId="36" xfId="51" applyFont="1" applyBorder="1" applyAlignment="1">
      <alignment horizontal="centerContinuous" vertical="center"/>
      <protection/>
    </xf>
    <xf numFmtId="0" fontId="16" fillId="0" borderId="36" xfId="51" applyFont="1" applyBorder="1" applyAlignment="1">
      <alignment horizontal="centerContinuous" vertical="center"/>
      <protection/>
    </xf>
    <xf numFmtId="0" fontId="16" fillId="0" borderId="49" xfId="51" applyFont="1" applyBorder="1" applyAlignment="1">
      <alignment horizontal="centerContinuous" vertical="center"/>
      <protection/>
    </xf>
    <xf numFmtId="0" fontId="16" fillId="0" borderId="37" xfId="51" applyFont="1" applyBorder="1" applyAlignment="1">
      <alignment horizontal="centerContinuous" vertical="center"/>
      <protection/>
    </xf>
    <xf numFmtId="0" fontId="16" fillId="0" borderId="0" xfId="51" applyFont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Continuous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3" fillId="0" borderId="40" xfId="51" applyFont="1" applyBorder="1" applyAlignment="1">
      <alignment horizontal="center" vertical="center"/>
      <protection/>
    </xf>
    <xf numFmtId="0" fontId="12" fillId="0" borderId="20" xfId="51" applyFont="1" applyBorder="1" applyAlignment="1" quotePrefix="1">
      <alignment horizontal="center" vertical="center"/>
      <protection/>
    </xf>
    <xf numFmtId="49" fontId="18" fillId="0" borderId="38" xfId="51" applyNumberFormat="1" applyFont="1" applyBorder="1" applyAlignment="1">
      <alignment horizontal="center" vertical="center"/>
      <protection/>
    </xf>
    <xf numFmtId="49" fontId="19" fillId="0" borderId="22" xfId="51" applyNumberFormat="1" applyFont="1" applyBorder="1" applyAlignment="1">
      <alignment horizontal="center" vertical="center"/>
      <protection/>
    </xf>
    <xf numFmtId="49" fontId="19" fillId="0" borderId="41" xfId="51" applyNumberFormat="1" applyFont="1" applyBorder="1" applyAlignment="1">
      <alignment horizontal="center" vertical="center"/>
      <protection/>
    </xf>
    <xf numFmtId="49" fontId="18" fillId="0" borderId="0" xfId="51" applyNumberFormat="1" applyFont="1" applyAlignment="1">
      <alignment horizontal="center" vertical="center"/>
      <protection/>
    </xf>
    <xf numFmtId="182" fontId="0" fillId="0" borderId="39" xfId="51" applyNumberFormat="1" applyFont="1" applyBorder="1" applyAlignment="1">
      <alignment horizontal="centerContinuous" vertical="center"/>
      <protection/>
    </xf>
    <xf numFmtId="177" fontId="13" fillId="0" borderId="45" xfId="51" applyNumberFormat="1" applyFont="1" applyBorder="1" applyAlignment="1">
      <alignment horizontal="center" vertical="center" wrapText="1"/>
      <protection/>
    </xf>
    <xf numFmtId="182" fontId="13" fillId="0" borderId="46" xfId="51" applyNumberFormat="1" applyFont="1" applyBorder="1" applyAlignment="1">
      <alignment vertical="center"/>
      <protection/>
    </xf>
    <xf numFmtId="182" fontId="13" fillId="0" borderId="48" xfId="51" applyNumberFormat="1" applyFont="1" applyBorder="1" applyAlignment="1">
      <alignment vertical="center"/>
      <protection/>
    </xf>
    <xf numFmtId="183" fontId="13" fillId="0" borderId="0" xfId="51" applyNumberFormat="1" applyFont="1" applyAlignment="1">
      <alignment vertical="center"/>
      <protection/>
    </xf>
    <xf numFmtId="182" fontId="12" fillId="0" borderId="0" xfId="51" applyNumberFormat="1" applyFont="1" applyAlignment="1">
      <alignment/>
      <protection/>
    </xf>
    <xf numFmtId="183" fontId="12" fillId="0" borderId="0" xfId="51" applyNumberFormat="1" applyFont="1" applyAlignment="1">
      <alignment/>
      <protection/>
    </xf>
    <xf numFmtId="183" fontId="12" fillId="0" borderId="0" xfId="51" applyNumberFormat="1" applyFont="1" applyAlignment="1">
      <alignment vertical="center"/>
      <protection/>
    </xf>
    <xf numFmtId="182" fontId="12" fillId="0" borderId="0" xfId="51" applyNumberFormat="1" applyFont="1" applyAlignment="1">
      <alignment vertical="center"/>
      <protection/>
    </xf>
    <xf numFmtId="0" fontId="13" fillId="0" borderId="20" xfId="51" applyFont="1" applyBorder="1" applyAlignment="1">
      <alignment horizontal="center"/>
      <protection/>
    </xf>
    <xf numFmtId="0" fontId="13" fillId="0" borderId="40" xfId="51" applyFont="1" applyBorder="1" applyAlignment="1">
      <alignment horizontal="center"/>
      <protection/>
    </xf>
    <xf numFmtId="0" fontId="12" fillId="0" borderId="20" xfId="51" applyFont="1" applyBorder="1" applyAlignment="1">
      <alignment horizontal="centerContinuous" vertical="center"/>
      <protection/>
    </xf>
    <xf numFmtId="0" fontId="13" fillId="0" borderId="20" xfId="51" applyFont="1" applyBorder="1" applyAlignment="1">
      <alignment horizontal="center" vertical="top"/>
      <protection/>
    </xf>
    <xf numFmtId="0" fontId="13" fillId="0" borderId="40" xfId="51" applyFont="1" applyBorder="1" applyAlignment="1">
      <alignment horizontal="center" vertical="top"/>
      <protection/>
    </xf>
    <xf numFmtId="0" fontId="13" fillId="0" borderId="40" xfId="51" applyFont="1" applyBorder="1" applyAlignment="1">
      <alignment horizontal="center" vertical="center"/>
      <protection/>
    </xf>
    <xf numFmtId="178" fontId="13" fillId="0" borderId="48" xfId="51" applyNumberFormat="1" applyFont="1" applyBorder="1" applyAlignment="1">
      <alignment vertical="center"/>
      <protection/>
    </xf>
    <xf numFmtId="0" fontId="9" fillId="0" borderId="0" xfId="51">
      <alignment/>
      <protection/>
    </xf>
    <xf numFmtId="0" fontId="13" fillId="0" borderId="50" xfId="51" applyNumberFormat="1" applyFont="1" applyBorder="1" applyAlignment="1">
      <alignment horizontal="center" vertical="center" wrapText="1"/>
      <protection/>
    </xf>
    <xf numFmtId="184" fontId="13" fillId="0" borderId="46" xfId="51" applyNumberFormat="1" applyFont="1" applyBorder="1" applyAlignment="1">
      <alignment vertical="center"/>
      <protection/>
    </xf>
    <xf numFmtId="184" fontId="13" fillId="0" borderId="48" xfId="51" applyNumberFormat="1" applyFont="1" applyBorder="1" applyAlignment="1">
      <alignment vertical="center"/>
      <protection/>
    </xf>
    <xf numFmtId="184" fontId="12" fillId="0" borderId="0" xfId="51" applyNumberFormat="1" applyFont="1" applyAlignment="1">
      <alignment/>
      <protection/>
    </xf>
    <xf numFmtId="184" fontId="12" fillId="0" borderId="0" xfId="51" applyNumberFormat="1" applyFont="1" applyAlignment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3</xdr:row>
      <xdr:rowOff>0</xdr:rowOff>
    </xdr:to>
    <xdr:pic>
      <xdr:nvPicPr>
        <xdr:cNvPr id="1" name="Picture 4" descr="logo_svlfg_2013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9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0960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03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70770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057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01346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2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1.5546875" defaultRowHeight="15"/>
  <cols>
    <col min="1" max="1" width="15.10546875" style="18" customWidth="1"/>
    <col min="2" max="2" width="32.5546875" style="18" customWidth="1"/>
    <col min="3" max="7" width="19.21484375" style="18" customWidth="1"/>
    <col min="8" max="16384" width="11.5546875" style="18" customWidth="1"/>
  </cols>
  <sheetData>
    <row r="1" spans="2:7" s="1" customFormat="1" ht="40.5" customHeight="1">
      <c r="B1" s="2"/>
      <c r="C1" s="3" t="s">
        <v>18</v>
      </c>
      <c r="D1" s="4"/>
      <c r="E1" s="4"/>
      <c r="F1" s="4"/>
      <c r="G1" s="4"/>
    </row>
    <row r="2" spans="2:7" s="1" customFormat="1" ht="37.5" customHeight="1">
      <c r="B2" s="5"/>
      <c r="C2" s="5" t="s">
        <v>0</v>
      </c>
      <c r="D2" s="4"/>
      <c r="E2" s="4"/>
      <c r="F2" s="4"/>
      <c r="G2" s="4"/>
    </row>
    <row r="3" spans="2:7" s="1" customFormat="1" ht="37.5" customHeight="1">
      <c r="B3" s="4"/>
      <c r="C3" s="4" t="s">
        <v>16</v>
      </c>
      <c r="D3" s="4"/>
      <c r="E3" s="4"/>
      <c r="F3" s="4"/>
      <c r="G3" s="4"/>
    </row>
    <row r="4" spans="2:7" s="1" customFormat="1" ht="54" customHeight="1">
      <c r="B4" s="4"/>
      <c r="C4" s="24" t="s">
        <v>23</v>
      </c>
      <c r="D4" s="4"/>
      <c r="E4" s="4"/>
      <c r="F4" s="4"/>
      <c r="G4" s="4"/>
    </row>
    <row r="5" spans="2:7" s="1" customFormat="1" ht="9.75" customHeight="1">
      <c r="B5" s="4"/>
      <c r="C5" s="4"/>
      <c r="D5" s="4"/>
      <c r="E5" s="4"/>
      <c r="F5" s="4"/>
      <c r="G5" s="4"/>
    </row>
    <row r="6" s="6" customFormat="1" ht="33" customHeight="1" thickBot="1">
      <c r="A6" s="6" t="s">
        <v>1</v>
      </c>
    </row>
    <row r="7" spans="1:7" s="9" customFormat="1" ht="29.25" customHeight="1" thickTop="1">
      <c r="A7" s="7" t="s">
        <v>2</v>
      </c>
      <c r="B7" s="8"/>
      <c r="C7" s="45" t="s">
        <v>19</v>
      </c>
      <c r="D7" s="45" t="s">
        <v>20</v>
      </c>
      <c r="E7" s="45" t="s">
        <v>21</v>
      </c>
      <c r="F7" s="54" t="s">
        <v>22</v>
      </c>
      <c r="G7" s="46" t="s">
        <v>24</v>
      </c>
    </row>
    <row r="8" spans="1:7" s="35" customFormat="1" ht="33" customHeight="1">
      <c r="A8" s="33" t="s">
        <v>3</v>
      </c>
      <c r="B8" s="30"/>
      <c r="C8" s="34"/>
      <c r="D8" s="42"/>
      <c r="E8" s="42"/>
      <c r="F8" s="55"/>
      <c r="G8" s="47"/>
    </row>
    <row r="9" spans="1:7" s="32" customFormat="1" ht="33" customHeight="1">
      <c r="A9" s="29" t="s">
        <v>4</v>
      </c>
      <c r="B9" s="30"/>
      <c r="C9" s="31">
        <v>3830</v>
      </c>
      <c r="D9" s="43">
        <v>3668</v>
      </c>
      <c r="E9" s="43">
        <v>3510</v>
      </c>
      <c r="F9" s="56">
        <v>3359</v>
      </c>
      <c r="G9" s="48">
        <v>3213</v>
      </c>
    </row>
    <row r="10" spans="1:7" s="32" customFormat="1" ht="17.25" customHeight="1">
      <c r="A10" s="36" t="s">
        <v>5</v>
      </c>
      <c r="B10" s="37"/>
      <c r="C10" s="38"/>
      <c r="D10" s="44"/>
      <c r="E10" s="44"/>
      <c r="F10" s="57"/>
      <c r="G10" s="49"/>
    </row>
    <row r="11" spans="1:7" s="32" customFormat="1" ht="33" customHeight="1">
      <c r="A11" s="66" t="s">
        <v>6</v>
      </c>
      <c r="B11" s="30"/>
      <c r="C11" s="31"/>
      <c r="D11" s="43"/>
      <c r="E11" s="43"/>
      <c r="F11" s="56"/>
      <c r="G11" s="48"/>
    </row>
    <row r="12" spans="1:7" s="32" customFormat="1" ht="33" customHeight="1">
      <c r="A12" s="29" t="s">
        <v>7</v>
      </c>
      <c r="B12" s="30" t="s">
        <v>8</v>
      </c>
      <c r="C12" s="31">
        <v>33</v>
      </c>
      <c r="D12" s="43">
        <v>14</v>
      </c>
      <c r="E12" s="43">
        <v>12</v>
      </c>
      <c r="F12" s="56">
        <v>12</v>
      </c>
      <c r="G12" s="48">
        <v>12</v>
      </c>
    </row>
    <row r="13" spans="1:7" s="32" customFormat="1" ht="24.75" customHeight="1">
      <c r="A13" s="29"/>
      <c r="B13" s="30" t="s">
        <v>9</v>
      </c>
      <c r="C13" s="31">
        <v>873</v>
      </c>
      <c r="D13" s="43">
        <v>849</v>
      </c>
      <c r="E13" s="43">
        <v>831</v>
      </c>
      <c r="F13" s="56">
        <v>821</v>
      </c>
      <c r="G13" s="48">
        <v>801</v>
      </c>
    </row>
    <row r="14" spans="1:7" s="32" customFormat="1" ht="24.75" customHeight="1">
      <c r="A14" s="29"/>
      <c r="B14" s="30" t="s">
        <v>10</v>
      </c>
      <c r="C14" s="31"/>
      <c r="D14" s="43"/>
      <c r="E14" s="43"/>
      <c r="F14" s="56"/>
      <c r="G14" s="48"/>
    </row>
    <row r="15" spans="1:7" s="32" customFormat="1" ht="33" customHeight="1">
      <c r="A15" s="29" t="s">
        <v>11</v>
      </c>
      <c r="B15" s="30" t="s">
        <v>12</v>
      </c>
      <c r="C15" s="31">
        <v>4</v>
      </c>
      <c r="D15" s="43">
        <v>10</v>
      </c>
      <c r="E15" s="43">
        <v>3</v>
      </c>
      <c r="F15" s="56">
        <v>6</v>
      </c>
      <c r="G15" s="48">
        <v>6</v>
      </c>
    </row>
    <row r="16" spans="1:7" s="32" customFormat="1" ht="26.25" customHeight="1">
      <c r="A16" s="29"/>
      <c r="B16" s="30" t="s">
        <v>10</v>
      </c>
      <c r="C16" s="31"/>
      <c r="D16" s="43"/>
      <c r="E16" s="43"/>
      <c r="F16" s="56"/>
      <c r="G16" s="48"/>
    </row>
    <row r="17" spans="1:7" s="12" customFormat="1" ht="17.25" customHeight="1" thickBot="1">
      <c r="A17" s="11" t="s">
        <v>5</v>
      </c>
      <c r="B17" s="10"/>
      <c r="C17" s="25"/>
      <c r="D17" s="25"/>
      <c r="E17" s="62"/>
      <c r="F17" s="58"/>
      <c r="G17" s="50"/>
    </row>
    <row r="18" spans="1:7" s="15" customFormat="1" ht="29.25" customHeight="1">
      <c r="A18" s="13" t="s">
        <v>15</v>
      </c>
      <c r="B18" s="14"/>
      <c r="C18" s="26" t="str">
        <f>IF(LEFT(C7,2)="I ",C7,"I - "&amp;C7)</f>
        <v>I - II / 2019</v>
      </c>
      <c r="D18" s="26" t="str">
        <f>IF(LEFT(D7,2)="I ",D7,"I - "&amp;D7)</f>
        <v>I - III / 2019</v>
      </c>
      <c r="E18" s="63" t="str">
        <f>IF(LEFT(E7,2)="I ",E7,"I - "&amp;E7)</f>
        <v>I - IV / 2019</v>
      </c>
      <c r="F18" s="59" t="str">
        <f>IF(LEFT(F7,2)="I ",F7,"I - "&amp;F7)</f>
        <v>I / 2020</v>
      </c>
      <c r="G18" s="51" t="str">
        <f>IF(LEFT(G7,2)="I ",G7,"I - "&amp;G7)</f>
        <v>I - II / 2020</v>
      </c>
    </row>
    <row r="19" spans="1:7" ht="44.25" customHeight="1">
      <c r="A19" s="16" t="s">
        <v>13</v>
      </c>
      <c r="B19" s="17"/>
      <c r="C19" s="27">
        <v>6.621794380000001</v>
      </c>
      <c r="D19" s="27">
        <v>9.122677479999998</v>
      </c>
      <c r="E19" s="64">
        <v>11.84713326</v>
      </c>
      <c r="F19" s="60">
        <v>2.6562415500000003</v>
      </c>
      <c r="G19" s="52">
        <v>5.37485469</v>
      </c>
    </row>
    <row r="20" spans="1:7" ht="44.25" customHeight="1" thickBot="1">
      <c r="A20" s="19" t="s">
        <v>14</v>
      </c>
      <c r="B20" s="20"/>
      <c r="C20" s="28">
        <v>0.52102263</v>
      </c>
      <c r="D20" s="28">
        <v>0.71187367</v>
      </c>
      <c r="E20" s="65">
        <v>0.82402776</v>
      </c>
      <c r="F20" s="61">
        <v>0.10232843000000001</v>
      </c>
      <c r="G20" s="53">
        <v>0.34710213999999995</v>
      </c>
    </row>
    <row r="21" spans="1:7" ht="17.25" customHeight="1" thickTop="1">
      <c r="A21" s="39"/>
      <c r="B21" s="40"/>
      <c r="C21" s="41"/>
      <c r="D21" s="41"/>
      <c r="E21" s="41"/>
      <c r="F21" s="41"/>
      <c r="G21" s="41"/>
    </row>
    <row r="22" spans="1:7" s="23" customFormat="1" ht="24" customHeight="1">
      <c r="A22" s="21" t="s">
        <v>17</v>
      </c>
      <c r="B22" s="22"/>
      <c r="C22" s="22"/>
      <c r="D22" s="22"/>
      <c r="E22" s="22"/>
      <c r="F22" s="22"/>
      <c r="G22" s="22"/>
    </row>
  </sheetData>
  <sheetProtection/>
  <printOptions horizontalCentered="1"/>
  <pageMargins left="0.7874015748031497" right="0.7874015748031497" top="0.5905511811023623" bottom="0.3937007874015748" header="0.3937007874015748" footer="0"/>
  <pageSetup horizontalDpi="300" verticalDpi="300" orientation="landscape" paperSize="9" scale="75" r:id="rId2"/>
  <headerFooter alignWithMargins="0">
    <oddFooter>&amp;L&amp;14Tab.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4" zoomScaleNormal="75" zoomScaleSheetLayoutView="84" zoomScalePageLayoutView="0" workbookViewId="0" topLeftCell="A1">
      <selection activeCell="B1" sqref="B1"/>
    </sheetView>
  </sheetViews>
  <sheetFormatPr defaultColWidth="14.21484375" defaultRowHeight="15"/>
  <cols>
    <col min="1" max="1" width="23.10546875" style="107" customWidth="1"/>
    <col min="2" max="11" width="11.996093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26</v>
      </c>
      <c r="C2" s="69"/>
      <c r="D2" s="69"/>
      <c r="E2" s="69"/>
      <c r="F2" s="69"/>
      <c r="G2" s="69"/>
      <c r="H2" s="70"/>
      <c r="I2" s="69" t="s">
        <v>27</v>
      </c>
      <c r="J2" s="69"/>
      <c r="K2" s="71"/>
    </row>
    <row r="3" spans="1:11" s="79" customFormat="1" ht="21" customHeight="1">
      <c r="A3" s="73"/>
      <c r="B3" s="74" t="s">
        <v>28</v>
      </c>
      <c r="C3" s="74"/>
      <c r="D3" s="75"/>
      <c r="E3" s="74" t="s">
        <v>29</v>
      </c>
      <c r="F3" s="74"/>
      <c r="G3" s="75"/>
      <c r="H3" s="76" t="s">
        <v>30</v>
      </c>
      <c r="I3" s="77"/>
      <c r="J3" s="77"/>
      <c r="K3" s="78"/>
    </row>
    <row r="4" spans="1:11" s="79" customFormat="1" ht="18" customHeight="1">
      <c r="A4" s="80"/>
      <c r="B4" s="77"/>
      <c r="C4" s="77"/>
      <c r="D4" s="77"/>
      <c r="E4" s="77"/>
      <c r="F4" s="77"/>
      <c r="G4" s="77"/>
      <c r="H4" s="81" t="s">
        <v>31</v>
      </c>
      <c r="I4" s="82" t="s">
        <v>32</v>
      </c>
      <c r="J4" s="83" t="s">
        <v>33</v>
      </c>
      <c r="K4" s="84" t="s">
        <v>33</v>
      </c>
    </row>
    <row r="5" spans="1:11" s="79" customFormat="1" ht="17.25" customHeight="1">
      <c r="A5" s="80" t="s">
        <v>34</v>
      </c>
      <c r="B5" s="77" t="s">
        <v>35</v>
      </c>
      <c r="C5" s="77" t="s">
        <v>36</v>
      </c>
      <c r="D5" s="85" t="s">
        <v>37</v>
      </c>
      <c r="E5" s="77" t="s">
        <v>38</v>
      </c>
      <c r="F5" s="77" t="s">
        <v>39</v>
      </c>
      <c r="G5" s="85" t="s">
        <v>37</v>
      </c>
      <c r="H5" s="86" t="s">
        <v>40</v>
      </c>
      <c r="I5" s="87" t="s">
        <v>41</v>
      </c>
      <c r="J5" s="82" t="s">
        <v>38</v>
      </c>
      <c r="K5" s="78" t="s">
        <v>39</v>
      </c>
    </row>
    <row r="6" spans="1:11" s="79" customFormat="1" ht="13.5">
      <c r="A6" s="88" t="s">
        <v>42</v>
      </c>
      <c r="B6" s="77"/>
      <c r="C6" s="77" t="s">
        <v>43</v>
      </c>
      <c r="D6" s="89" t="str">
        <f>"(Sp. "&amp;B10&amp;" und "&amp;C10&amp;")"</f>
        <v>(Sp. 1 und 2)</v>
      </c>
      <c r="E6" s="77" t="s">
        <v>44</v>
      </c>
      <c r="F6" s="77" t="s">
        <v>44</v>
      </c>
      <c r="G6" s="89" t="str">
        <f>"(Sp. "&amp;E10&amp;" und "&amp;F10&amp;")"</f>
        <v>(Sp. 4 und 5)</v>
      </c>
      <c r="H6" s="90" t="str">
        <f>"(Sp. "&amp;D10&amp;" und "&amp;G10&amp;")"</f>
        <v>(Sp. 3 und 6)</v>
      </c>
      <c r="I6" s="77"/>
      <c r="J6" s="77" t="s">
        <v>44</v>
      </c>
      <c r="K6" s="91" t="s">
        <v>44</v>
      </c>
    </row>
    <row r="7" spans="1:11" s="79" customFormat="1" ht="13.5">
      <c r="A7" s="92"/>
      <c r="B7" s="77"/>
      <c r="C7" s="77"/>
      <c r="D7" s="77"/>
      <c r="E7" s="77"/>
      <c r="F7" s="77"/>
      <c r="G7" s="77"/>
      <c r="H7" s="93"/>
      <c r="I7" s="77"/>
      <c r="J7" s="77"/>
      <c r="K7" s="94"/>
    </row>
    <row r="8" spans="1:11" s="79" customFormat="1" ht="13.5">
      <c r="A8" s="92"/>
      <c r="B8" s="77"/>
      <c r="C8" s="77"/>
      <c r="D8" s="77"/>
      <c r="E8" s="77"/>
      <c r="F8" s="77"/>
      <c r="G8" s="77"/>
      <c r="H8" s="93"/>
      <c r="I8" s="77"/>
      <c r="J8" s="77"/>
      <c r="K8" s="91"/>
    </row>
    <row r="9" spans="1:11" s="79" customFormat="1" ht="14.25" customHeight="1">
      <c r="A9" s="92"/>
      <c r="B9" s="95"/>
      <c r="C9" s="95"/>
      <c r="D9" s="95"/>
      <c r="E9" s="95"/>
      <c r="F9" s="95"/>
      <c r="G9" s="95"/>
      <c r="H9" s="96"/>
      <c r="I9" s="95"/>
      <c r="J9" s="95"/>
      <c r="K9" s="97"/>
    </row>
    <row r="10" spans="1:11" s="101" customFormat="1" ht="10.5" customHeight="1" thickBot="1">
      <c r="A10" s="98"/>
      <c r="B10" s="99">
        <v>1</v>
      </c>
      <c r="C10" s="99">
        <f>B10+1</f>
        <v>2</v>
      </c>
      <c r="D10" s="99">
        <f aca="true" t="shared" si="0" ref="D10:J10">C10+1</f>
        <v>3</v>
      </c>
      <c r="E10" s="99">
        <f t="shared" si="0"/>
        <v>4</v>
      </c>
      <c r="F10" s="99">
        <f t="shared" si="0"/>
        <v>5</v>
      </c>
      <c r="G10" s="99">
        <f t="shared" si="0"/>
        <v>6</v>
      </c>
      <c r="H10" s="99">
        <f t="shared" si="0"/>
        <v>7</v>
      </c>
      <c r="I10" s="99">
        <f t="shared" si="0"/>
        <v>8</v>
      </c>
      <c r="J10" s="99">
        <f t="shared" si="0"/>
        <v>9</v>
      </c>
      <c r="K10" s="100">
        <f>J10+1</f>
        <v>10</v>
      </c>
    </row>
    <row r="11" spans="1:11" ht="21" customHeight="1">
      <c r="A11" s="102"/>
      <c r="B11" s="103" t="s">
        <v>45</v>
      </c>
      <c r="C11" s="103"/>
      <c r="D11" s="104"/>
      <c r="E11" s="103"/>
      <c r="F11" s="103"/>
      <c r="G11" s="103"/>
      <c r="H11" s="105"/>
      <c r="I11" s="103" t="s">
        <v>46</v>
      </c>
      <c r="J11" s="103"/>
      <c r="K11" s="106"/>
    </row>
    <row r="12" spans="1:11" s="113" customFormat="1" ht="30" customHeight="1" thickBot="1">
      <c r="A12" s="108" t="s">
        <v>23</v>
      </c>
      <c r="B12" s="109">
        <v>143</v>
      </c>
      <c r="C12" s="109">
        <v>417</v>
      </c>
      <c r="D12" s="109">
        <f>B12+C12</f>
        <v>560</v>
      </c>
      <c r="E12" s="109">
        <v>171</v>
      </c>
      <c r="F12" s="109">
        <v>2482</v>
      </c>
      <c r="G12" s="109">
        <f>E12+F12</f>
        <v>2653</v>
      </c>
      <c r="H12" s="110">
        <f>D12+G12</f>
        <v>3213</v>
      </c>
      <c r="I12" s="111">
        <v>251.24857142857144</v>
      </c>
      <c r="J12" s="111">
        <v>328.9577777777778</v>
      </c>
      <c r="K12" s="112">
        <v>260.6336744560838</v>
      </c>
    </row>
    <row r="13" spans="1:11" s="117" customFormat="1" ht="19.5" customHeight="1" thickTop="1">
      <c r="A13" s="114" t="s">
        <v>47</v>
      </c>
      <c r="B13" s="115">
        <v>152</v>
      </c>
      <c r="C13" s="115">
        <v>433</v>
      </c>
      <c r="D13" s="115">
        <v>585</v>
      </c>
      <c r="E13" s="115">
        <v>178</v>
      </c>
      <c r="F13" s="115">
        <v>2596</v>
      </c>
      <c r="G13" s="115">
        <v>2774</v>
      </c>
      <c r="H13" s="115">
        <v>3359</v>
      </c>
      <c r="I13" s="116">
        <v>247.26259829059828</v>
      </c>
      <c r="J13" s="116">
        <v>330.39101123595503</v>
      </c>
      <c r="K13" s="116">
        <v>260.9949306625578</v>
      </c>
    </row>
    <row r="14" spans="1:11" s="120" customFormat="1" ht="13.5">
      <c r="A14" s="114" t="s">
        <v>48</v>
      </c>
      <c r="B14" s="118">
        <v>168</v>
      </c>
      <c r="C14" s="118">
        <v>454</v>
      </c>
      <c r="D14" s="118">
        <v>622</v>
      </c>
      <c r="E14" s="118">
        <v>191</v>
      </c>
      <c r="F14" s="118">
        <v>2697</v>
      </c>
      <c r="G14" s="118">
        <v>2888</v>
      </c>
      <c r="H14" s="118">
        <v>3510</v>
      </c>
      <c r="I14" s="119">
        <v>252.23</v>
      </c>
      <c r="J14" s="119">
        <v>322.61</v>
      </c>
      <c r="K14" s="119">
        <v>261.68</v>
      </c>
    </row>
    <row r="15" spans="1:11" s="120" customFormat="1" ht="13.5">
      <c r="A15" s="114" t="s">
        <v>49</v>
      </c>
      <c r="B15" s="118">
        <v>177</v>
      </c>
      <c r="C15" s="118">
        <v>496</v>
      </c>
      <c r="D15" s="118">
        <v>673</v>
      </c>
      <c r="E15" s="118">
        <v>200</v>
      </c>
      <c r="F15" s="118">
        <v>2795</v>
      </c>
      <c r="G15" s="118">
        <v>2995</v>
      </c>
      <c r="H15" s="118">
        <v>3668</v>
      </c>
      <c r="I15" s="119">
        <v>257.12</v>
      </c>
      <c r="J15" s="119">
        <v>316.42</v>
      </c>
      <c r="K15" s="119">
        <v>261.15</v>
      </c>
    </row>
    <row r="16" spans="1:11" s="120" customFormat="1" ht="13.5">
      <c r="A16" s="114" t="s">
        <v>50</v>
      </c>
      <c r="B16" s="118">
        <v>195</v>
      </c>
      <c r="C16" s="118">
        <v>520</v>
      </c>
      <c r="D16" s="118">
        <v>715</v>
      </c>
      <c r="E16" s="118">
        <v>212</v>
      </c>
      <c r="F16" s="118">
        <v>2903</v>
      </c>
      <c r="G16" s="118">
        <v>3115</v>
      </c>
      <c r="H16" s="118">
        <v>3830</v>
      </c>
      <c r="I16" s="119">
        <v>262.92</v>
      </c>
      <c r="J16" s="119">
        <v>305.55</v>
      </c>
      <c r="K16" s="119">
        <v>254.13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firstPageNumber="1" useFirstPageNumber="1" horizontalDpi="300" verticalDpi="300" orientation="landscape" paperSize="9" scale="73" r:id="rId2"/>
  <headerFooter alignWithMargins="0">
    <oddFooter>&amp;L&amp;14Tab.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14.21484375" defaultRowHeight="15"/>
  <cols>
    <col min="1" max="1" width="23.3359375" style="107" customWidth="1"/>
    <col min="2" max="8" width="16.88671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51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11 und 12)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5" customHeight="1">
      <c r="A7" s="92"/>
      <c r="B7" s="77"/>
      <c r="C7" s="77"/>
      <c r="D7" s="77"/>
      <c r="E7" s="77"/>
      <c r="F7" s="77"/>
      <c r="G7" s="77"/>
      <c r="H7" s="91"/>
    </row>
    <row r="8" spans="1:8" s="79" customFormat="1" ht="13.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11</v>
      </c>
      <c r="C10" s="99">
        <f aca="true" t="shared" si="0" ref="C10:H10">B10+1</f>
        <v>12</v>
      </c>
      <c r="D10" s="99">
        <f t="shared" si="0"/>
        <v>13</v>
      </c>
      <c r="E10" s="99">
        <f t="shared" si="0"/>
        <v>14</v>
      </c>
      <c r="F10" s="99">
        <f t="shared" si="0"/>
        <v>15</v>
      </c>
      <c r="G10" s="99">
        <f t="shared" si="0"/>
        <v>16</v>
      </c>
      <c r="H10" s="100">
        <f t="shared" si="0"/>
        <v>17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4</v>
      </c>
      <c r="C12" s="125">
        <v>8</v>
      </c>
      <c r="D12" s="125">
        <f>B12+C12</f>
        <v>12</v>
      </c>
      <c r="E12" s="125">
        <v>10</v>
      </c>
      <c r="F12" s="125">
        <v>0</v>
      </c>
      <c r="G12" s="125">
        <f>D12-E12-F12-H12</f>
        <v>0</v>
      </c>
      <c r="H12" s="126">
        <v>2</v>
      </c>
    </row>
    <row r="13" spans="1:8" s="115" customFormat="1" ht="19.5" customHeight="1" thickTop="1">
      <c r="A13" s="114" t="s">
        <v>47</v>
      </c>
      <c r="B13" s="128">
        <v>4</v>
      </c>
      <c r="C13" s="128">
        <v>16</v>
      </c>
      <c r="D13" s="128">
        <v>20</v>
      </c>
      <c r="E13" s="128">
        <v>15</v>
      </c>
      <c r="F13" s="128">
        <v>0</v>
      </c>
      <c r="G13" s="128">
        <v>1</v>
      </c>
      <c r="H13" s="128">
        <v>4</v>
      </c>
    </row>
    <row r="14" spans="1:8" s="118" customFormat="1" ht="13.5">
      <c r="A14" s="114" t="s">
        <v>48</v>
      </c>
      <c r="B14" s="129">
        <v>3</v>
      </c>
      <c r="C14" s="129">
        <v>35</v>
      </c>
      <c r="D14" s="129">
        <v>38</v>
      </c>
      <c r="E14" s="129">
        <v>34</v>
      </c>
      <c r="F14" s="129">
        <v>0</v>
      </c>
      <c r="G14" s="129">
        <v>0</v>
      </c>
      <c r="H14" s="129">
        <v>4</v>
      </c>
    </row>
    <row r="15" spans="1:8" s="118" customFormat="1" ht="13.5">
      <c r="A15" s="114" t="s">
        <v>49</v>
      </c>
      <c r="B15" s="129">
        <v>4</v>
      </c>
      <c r="C15" s="129">
        <v>7</v>
      </c>
      <c r="D15" s="129">
        <v>11</v>
      </c>
      <c r="E15" s="129">
        <v>6</v>
      </c>
      <c r="F15" s="129">
        <v>0</v>
      </c>
      <c r="G15" s="129">
        <v>2</v>
      </c>
      <c r="H15" s="129">
        <v>3</v>
      </c>
    </row>
    <row r="16" spans="1:8" s="118" customFormat="1" ht="13.5">
      <c r="A16" s="114" t="s">
        <v>50</v>
      </c>
      <c r="B16" s="129">
        <v>1</v>
      </c>
      <c r="C16" s="129">
        <v>7</v>
      </c>
      <c r="D16" s="129">
        <v>8</v>
      </c>
      <c r="E16" s="129">
        <v>4</v>
      </c>
      <c r="F16" s="129">
        <v>0</v>
      </c>
      <c r="G16" s="129">
        <v>0</v>
      </c>
      <c r="H16" s="129">
        <v>4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11" width="12.21484375" style="107" customWidth="1"/>
    <col min="12" max="16384" width="14.21484375" style="107" customWidth="1"/>
  </cols>
  <sheetData>
    <row r="1" spans="1:11" s="67" customFormat="1" ht="38.25" customHeight="1" thickBot="1">
      <c r="A1" s="130" t="s">
        <v>25</v>
      </c>
      <c r="K1" s="131"/>
    </row>
    <row r="2" spans="1:11" s="137" customFormat="1" ht="32.25" customHeight="1" thickTop="1">
      <c r="A2" s="132"/>
      <c r="B2" s="133" t="s">
        <v>66</v>
      </c>
      <c r="C2" s="134"/>
      <c r="D2" s="134"/>
      <c r="E2" s="135"/>
      <c r="F2" s="133" t="s">
        <v>67</v>
      </c>
      <c r="G2" s="134"/>
      <c r="H2" s="134"/>
      <c r="I2" s="134"/>
      <c r="J2" s="134"/>
      <c r="K2" s="136"/>
    </row>
    <row r="3" spans="1:11" s="139" customFormat="1" ht="24" customHeight="1">
      <c r="A3" s="92"/>
      <c r="B3" s="74" t="s">
        <v>68</v>
      </c>
      <c r="C3" s="75"/>
      <c r="D3" s="77"/>
      <c r="E3" s="77"/>
      <c r="F3" s="74" t="s">
        <v>69</v>
      </c>
      <c r="G3" s="75"/>
      <c r="H3" s="82" t="s">
        <v>70</v>
      </c>
      <c r="I3" s="77"/>
      <c r="J3" s="77"/>
      <c r="K3" s="138"/>
    </row>
    <row r="4" spans="1:11" s="79" customFormat="1" ht="14.25" customHeight="1">
      <c r="A4" s="123" t="s">
        <v>34</v>
      </c>
      <c r="B4" s="77"/>
      <c r="C4" s="77"/>
      <c r="D4" s="77" t="s">
        <v>71</v>
      </c>
      <c r="E4" s="140" t="s">
        <v>72</v>
      </c>
      <c r="F4" s="77"/>
      <c r="G4" s="77"/>
      <c r="H4" s="77" t="s">
        <v>73</v>
      </c>
      <c r="I4" s="77" t="s">
        <v>74</v>
      </c>
      <c r="J4" s="77" t="s">
        <v>75</v>
      </c>
      <c r="K4" s="138" t="s">
        <v>76</v>
      </c>
    </row>
    <row r="5" spans="1:11" s="79" customFormat="1" ht="14.25" customHeight="1">
      <c r="A5" s="123" t="s">
        <v>42</v>
      </c>
      <c r="B5" s="77" t="s">
        <v>77</v>
      </c>
      <c r="C5" s="77" t="s">
        <v>78</v>
      </c>
      <c r="D5" s="77" t="s">
        <v>79</v>
      </c>
      <c r="E5" s="124" t="s">
        <v>40</v>
      </c>
      <c r="F5" s="77" t="s">
        <v>32</v>
      </c>
      <c r="G5" s="77" t="s">
        <v>33</v>
      </c>
      <c r="H5" s="77" t="s">
        <v>80</v>
      </c>
      <c r="I5" s="77" t="s">
        <v>81</v>
      </c>
      <c r="J5" s="77" t="s">
        <v>82</v>
      </c>
      <c r="K5" s="141" t="s">
        <v>40</v>
      </c>
    </row>
    <row r="6" spans="1:11" s="79" customFormat="1" ht="14.25" customHeight="1">
      <c r="A6" s="123"/>
      <c r="B6" s="77" t="s">
        <v>83</v>
      </c>
      <c r="C6" s="77" t="s">
        <v>84</v>
      </c>
      <c r="D6" s="77" t="s">
        <v>72</v>
      </c>
      <c r="E6" s="77" t="str">
        <f>"(Sp. "&amp;B10&amp;" bis "&amp;D10&amp;")"</f>
        <v>(Sp. 18 bis 20)</v>
      </c>
      <c r="F6" s="77" t="s">
        <v>41</v>
      </c>
      <c r="G6" s="77"/>
      <c r="H6" s="77" t="s">
        <v>85</v>
      </c>
      <c r="I6" s="77" t="s">
        <v>86</v>
      </c>
      <c r="J6" s="142" t="s">
        <v>87</v>
      </c>
      <c r="K6" s="91" t="str">
        <f>"(Sp. "&amp;F10&amp;" bis "&amp;J10&amp;")"</f>
        <v>(Sp. 22 bis 26)</v>
      </c>
    </row>
    <row r="7" spans="1:11" s="79" customFormat="1" ht="14.25" customHeight="1">
      <c r="A7" s="92"/>
      <c r="B7" s="77" t="s">
        <v>88</v>
      </c>
      <c r="C7" s="77" t="s">
        <v>89</v>
      </c>
      <c r="D7" s="142" t="s">
        <v>90</v>
      </c>
      <c r="E7" s="77"/>
      <c r="F7" s="77"/>
      <c r="G7" s="77"/>
      <c r="H7" s="77" t="s">
        <v>91</v>
      </c>
      <c r="I7" s="77"/>
      <c r="J7" s="77"/>
      <c r="K7" s="91"/>
    </row>
    <row r="8" spans="1:11" s="79" customFormat="1" ht="14.25" customHeight="1">
      <c r="A8" s="92"/>
      <c r="B8" s="77"/>
      <c r="C8" s="77"/>
      <c r="D8" s="77"/>
      <c r="E8" s="77"/>
      <c r="F8" s="77"/>
      <c r="G8" s="77"/>
      <c r="H8" s="77" t="s">
        <v>92</v>
      </c>
      <c r="I8" s="77"/>
      <c r="J8" s="77"/>
      <c r="K8" s="91"/>
    </row>
    <row r="9" spans="1:11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s="101" customFormat="1" ht="10.5" customHeight="1" thickBot="1">
      <c r="A10" s="98"/>
      <c r="B10" s="99">
        <v>18</v>
      </c>
      <c r="C10" s="99">
        <f aca="true" t="shared" si="0" ref="C10:J10">B10+1</f>
        <v>19</v>
      </c>
      <c r="D10" s="99">
        <f t="shared" si="0"/>
        <v>20</v>
      </c>
      <c r="E10" s="99">
        <f t="shared" si="0"/>
        <v>21</v>
      </c>
      <c r="F10" s="99">
        <f t="shared" si="0"/>
        <v>22</v>
      </c>
      <c r="G10" s="99">
        <f t="shared" si="0"/>
        <v>23</v>
      </c>
      <c r="H10" s="99">
        <f t="shared" si="0"/>
        <v>24</v>
      </c>
      <c r="I10" s="99">
        <f t="shared" si="0"/>
        <v>25</v>
      </c>
      <c r="J10" s="99">
        <f t="shared" si="0"/>
        <v>26</v>
      </c>
      <c r="K10" s="100">
        <f>J10+1</f>
        <v>27</v>
      </c>
    </row>
    <row r="11" spans="1:11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51" customFormat="1" ht="36" customHeight="1" thickBot="1">
      <c r="A12" s="148" t="s">
        <v>94</v>
      </c>
      <c r="B12" s="149">
        <v>4980800.96</v>
      </c>
      <c r="C12" s="149">
        <v>199446</v>
      </c>
      <c r="D12" s="149">
        <v>-10.11</v>
      </c>
      <c r="E12" s="149">
        <f>SUM(B12:D12)</f>
        <v>5180236.85</v>
      </c>
      <c r="F12" s="149">
        <v>794440.74</v>
      </c>
      <c r="G12" s="149">
        <v>4378664.01</v>
      </c>
      <c r="H12" s="149">
        <v>2303.94</v>
      </c>
      <c r="I12" s="149">
        <v>199446</v>
      </c>
      <c r="J12" s="149">
        <v>0</v>
      </c>
      <c r="K12" s="150">
        <f>SUM(F12:J12)</f>
        <v>5374854.69</v>
      </c>
    </row>
    <row r="13" spans="1:11" s="153" customFormat="1" ht="20.25" customHeight="1" thickTop="1">
      <c r="A13" s="114" t="s">
        <v>47</v>
      </c>
      <c r="B13" s="152">
        <v>2657610.99</v>
      </c>
      <c r="C13" s="152">
        <v>0</v>
      </c>
      <c r="D13" s="152">
        <v>-3.98</v>
      </c>
      <c r="E13" s="152">
        <v>2657607.0100000002</v>
      </c>
      <c r="F13" s="152">
        <v>411623.97</v>
      </c>
      <c r="G13" s="152">
        <v>2243465.61</v>
      </c>
      <c r="H13" s="152">
        <v>1151.97</v>
      </c>
      <c r="I13" s="152">
        <v>0</v>
      </c>
      <c r="J13" s="152">
        <v>0</v>
      </c>
      <c r="K13" s="152">
        <v>2656241.5500000003</v>
      </c>
    </row>
    <row r="14" spans="1:11" s="154" customFormat="1" ht="13.5">
      <c r="A14" s="114" t="s">
        <v>95</v>
      </c>
      <c r="B14" s="152">
        <v>11626640.87</v>
      </c>
      <c r="C14" s="152">
        <v>229087</v>
      </c>
      <c r="D14" s="152">
        <v>-19.99</v>
      </c>
      <c r="E14" s="152">
        <v>11855707.879999999</v>
      </c>
      <c r="F14" s="152">
        <v>1893259.76</v>
      </c>
      <c r="G14" s="152">
        <v>9720057.63</v>
      </c>
      <c r="H14" s="152">
        <v>4728.87</v>
      </c>
      <c r="I14" s="152">
        <v>229087</v>
      </c>
      <c r="J14" s="152">
        <v>0</v>
      </c>
      <c r="K14" s="152">
        <v>11847133.26</v>
      </c>
    </row>
    <row r="15" spans="1:11" s="154" customFormat="1" ht="13.5">
      <c r="A15" s="114" t="s">
        <v>96</v>
      </c>
      <c r="B15" s="155">
        <v>8924524.88</v>
      </c>
      <c r="C15" s="155">
        <v>229087</v>
      </c>
      <c r="D15" s="155">
        <v>-13.62</v>
      </c>
      <c r="E15" s="155">
        <v>9153598.260000002</v>
      </c>
      <c r="F15" s="155">
        <v>1500699.38</v>
      </c>
      <c r="G15" s="155">
        <v>7389327.66</v>
      </c>
      <c r="H15" s="155">
        <v>3563.44</v>
      </c>
      <c r="I15" s="155">
        <v>229087</v>
      </c>
      <c r="J15" s="155">
        <v>0</v>
      </c>
      <c r="K15" s="155">
        <v>9122677.479999999</v>
      </c>
    </row>
    <row r="16" spans="1:11" s="154" customFormat="1" ht="13.5">
      <c r="A16" s="114" t="s">
        <v>97</v>
      </c>
      <c r="B16" s="155">
        <v>6183640.14</v>
      </c>
      <c r="C16" s="155">
        <v>229087</v>
      </c>
      <c r="D16" s="155">
        <v>-7.03</v>
      </c>
      <c r="E16" s="155">
        <v>6412720.109999999</v>
      </c>
      <c r="F16" s="155">
        <v>1410424.45</v>
      </c>
      <c r="G16" s="155">
        <v>4979914.99</v>
      </c>
      <c r="H16" s="155">
        <v>2367.94</v>
      </c>
      <c r="I16" s="155">
        <v>229087</v>
      </c>
      <c r="J16" s="155">
        <v>0</v>
      </c>
      <c r="K16" s="155">
        <v>6621794.380000001</v>
      </c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14.21484375" defaultRowHeight="15"/>
  <cols>
    <col min="1" max="1" width="23.10546875" style="107" customWidth="1"/>
    <col min="2" max="7" width="11.88671875" style="107" customWidth="1"/>
    <col min="8" max="8" width="12.10546875" style="107" customWidth="1"/>
    <col min="9" max="10" width="11.6640625" style="107" customWidth="1"/>
    <col min="11" max="11" width="12.105468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71"/>
    </row>
    <row r="3" spans="1:11" s="79" customFormat="1" ht="21" customHeight="1">
      <c r="A3" s="73"/>
      <c r="B3" s="74" t="s">
        <v>99</v>
      </c>
      <c r="C3" s="74"/>
      <c r="D3" s="75"/>
      <c r="E3" s="74" t="s">
        <v>100</v>
      </c>
      <c r="F3" s="74"/>
      <c r="G3" s="75"/>
      <c r="H3" s="156" t="s">
        <v>101</v>
      </c>
      <c r="I3" s="74" t="s">
        <v>9</v>
      </c>
      <c r="J3" s="75"/>
      <c r="K3" s="157" t="s">
        <v>102</v>
      </c>
    </row>
    <row r="4" spans="1:11" s="79" customFormat="1" ht="18" customHeight="1">
      <c r="A4" s="80"/>
      <c r="B4" s="77"/>
      <c r="C4" s="77"/>
      <c r="D4" s="77"/>
      <c r="E4" s="158"/>
      <c r="F4" s="158"/>
      <c r="G4" s="85"/>
      <c r="H4" s="159" t="s">
        <v>103</v>
      </c>
      <c r="I4" s="77"/>
      <c r="J4" s="77"/>
      <c r="K4" s="160" t="s">
        <v>104</v>
      </c>
    </row>
    <row r="5" spans="1:11" s="79" customFormat="1" ht="17.25" customHeight="1">
      <c r="A5" s="80" t="s">
        <v>34</v>
      </c>
      <c r="B5" s="77" t="s">
        <v>105</v>
      </c>
      <c r="C5" s="77" t="s">
        <v>106</v>
      </c>
      <c r="D5" s="85" t="s">
        <v>37</v>
      </c>
      <c r="E5" s="77" t="s">
        <v>38</v>
      </c>
      <c r="F5" s="77" t="s">
        <v>39</v>
      </c>
      <c r="G5" s="85" t="s">
        <v>37</v>
      </c>
      <c r="H5" s="85" t="s">
        <v>40</v>
      </c>
      <c r="I5" s="77" t="s">
        <v>32</v>
      </c>
      <c r="J5" s="77" t="s">
        <v>107</v>
      </c>
      <c r="K5" s="161" t="s">
        <v>40</v>
      </c>
    </row>
    <row r="6" spans="1:11" s="79" customFormat="1" ht="13.5">
      <c r="A6" s="88" t="s">
        <v>42</v>
      </c>
      <c r="B6" s="77" t="s">
        <v>108</v>
      </c>
      <c r="C6" s="77" t="s">
        <v>109</v>
      </c>
      <c r="D6" s="89" t="str">
        <f>"(Sp. "&amp;B10&amp;" u. "&amp;C10&amp;")"</f>
        <v>(Sp. 28 u. 29)</v>
      </c>
      <c r="E6" s="77" t="s">
        <v>44</v>
      </c>
      <c r="F6" s="77" t="s">
        <v>44</v>
      </c>
      <c r="G6" s="89" t="str">
        <f>"(Sp. "&amp;E10&amp;" u. "&amp;F10&amp;")"</f>
        <v>(Sp. 31 u. 32)</v>
      </c>
      <c r="H6" s="89" t="str">
        <f>"(Sp. "&amp;D10&amp;" u. "&amp;G10&amp;")"</f>
        <v>(Sp. 30 u. 33)</v>
      </c>
      <c r="I6" s="77" t="s">
        <v>41</v>
      </c>
      <c r="J6" s="77" t="s">
        <v>110</v>
      </c>
      <c r="K6" s="91" t="str">
        <f>"(Sp. "&amp;I10&amp;" u. "&amp;J10&amp;")"</f>
        <v>(Sp. 35 u. 36)</v>
      </c>
    </row>
    <row r="7" spans="1:11" s="79" customFormat="1" ht="13.5">
      <c r="A7" s="92"/>
      <c r="B7" s="77" t="s">
        <v>111</v>
      </c>
      <c r="C7" s="77" t="s">
        <v>112</v>
      </c>
      <c r="D7" s="77"/>
      <c r="E7" s="77"/>
      <c r="F7" s="77"/>
      <c r="G7" s="77"/>
      <c r="H7" s="77"/>
      <c r="I7" s="77"/>
      <c r="J7" s="77"/>
      <c r="K7" s="91"/>
    </row>
    <row r="8" spans="1:11" s="79" customFormat="1" ht="13.5">
      <c r="A8" s="92"/>
      <c r="B8" s="77"/>
      <c r="C8" s="77"/>
      <c r="D8" s="77"/>
      <c r="E8" s="142"/>
      <c r="F8" s="142"/>
      <c r="G8" s="77"/>
      <c r="H8" s="77"/>
      <c r="I8" s="77"/>
      <c r="J8" s="77"/>
      <c r="K8" s="91"/>
    </row>
    <row r="9" spans="1:11" s="79" customFormat="1" ht="13.5" customHeight="1">
      <c r="A9" s="92"/>
      <c r="B9" s="95"/>
      <c r="C9" s="95"/>
      <c r="D9" s="95"/>
      <c r="E9" s="95"/>
      <c r="F9" s="95"/>
      <c r="G9" s="95"/>
      <c r="H9" s="95"/>
      <c r="I9" s="95"/>
      <c r="J9" s="95"/>
      <c r="K9" s="97"/>
    </row>
    <row r="10" spans="1:11" s="101" customFormat="1" ht="10.5" customHeight="1" thickBot="1">
      <c r="A10" s="98"/>
      <c r="B10" s="99">
        <v>28</v>
      </c>
      <c r="C10" s="99">
        <f>B10+1</f>
        <v>29</v>
      </c>
      <c r="D10" s="99">
        <f aca="true" t="shared" si="0" ref="D10:J10">C10+1</f>
        <v>30</v>
      </c>
      <c r="E10" s="99">
        <f t="shared" si="0"/>
        <v>31</v>
      </c>
      <c r="F10" s="99">
        <f t="shared" si="0"/>
        <v>32</v>
      </c>
      <c r="G10" s="99">
        <f t="shared" si="0"/>
        <v>33</v>
      </c>
      <c r="H10" s="99">
        <f t="shared" si="0"/>
        <v>34</v>
      </c>
      <c r="I10" s="99">
        <f t="shared" si="0"/>
        <v>35</v>
      </c>
      <c r="J10" s="99">
        <f t="shared" si="0"/>
        <v>36</v>
      </c>
      <c r="K10" s="100">
        <f>J10+1</f>
        <v>37</v>
      </c>
    </row>
    <row r="11" spans="1:11" ht="21" customHeight="1">
      <c r="A11" s="102"/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13" customFormat="1" ht="30" customHeight="1" thickBot="1">
      <c r="A12" s="108" t="s">
        <v>23</v>
      </c>
      <c r="B12" s="109">
        <v>6</v>
      </c>
      <c r="C12" s="109">
        <v>2</v>
      </c>
      <c r="D12" s="109">
        <f>B12+C12</f>
        <v>8</v>
      </c>
      <c r="E12" s="109">
        <v>3</v>
      </c>
      <c r="F12" s="109">
        <v>1</v>
      </c>
      <c r="G12" s="109">
        <f>E12+F12</f>
        <v>4</v>
      </c>
      <c r="H12" s="109">
        <f>D12+G12</f>
        <v>12</v>
      </c>
      <c r="I12" s="109">
        <v>538</v>
      </c>
      <c r="J12" s="109">
        <v>263</v>
      </c>
      <c r="K12" s="162">
        <f>I12+J12</f>
        <v>801</v>
      </c>
    </row>
    <row r="13" spans="1:11" s="117" customFormat="1" ht="19.5" customHeight="1" thickTop="1">
      <c r="A13" s="114" t="s">
        <v>47</v>
      </c>
      <c r="B13" s="115">
        <v>6</v>
      </c>
      <c r="C13" s="115">
        <v>2</v>
      </c>
      <c r="D13" s="115">
        <v>8</v>
      </c>
      <c r="E13" s="115">
        <v>3</v>
      </c>
      <c r="F13" s="115">
        <v>1</v>
      </c>
      <c r="G13" s="115">
        <v>4</v>
      </c>
      <c r="H13" s="115">
        <v>12</v>
      </c>
      <c r="I13" s="115">
        <v>561</v>
      </c>
      <c r="J13" s="115">
        <v>260</v>
      </c>
      <c r="K13" s="115">
        <v>821</v>
      </c>
    </row>
    <row r="14" spans="1:11" s="120" customFormat="1" ht="13.5">
      <c r="A14" s="114" t="s">
        <v>48</v>
      </c>
      <c r="B14" s="118">
        <v>6</v>
      </c>
      <c r="C14" s="118">
        <v>2</v>
      </c>
      <c r="D14" s="118">
        <v>8</v>
      </c>
      <c r="E14" s="118">
        <v>3</v>
      </c>
      <c r="F14" s="118">
        <v>1</v>
      </c>
      <c r="G14" s="118">
        <v>4</v>
      </c>
      <c r="H14" s="118">
        <v>12</v>
      </c>
      <c r="I14" s="118">
        <v>572</v>
      </c>
      <c r="J14" s="118">
        <v>259</v>
      </c>
      <c r="K14" s="118">
        <v>831</v>
      </c>
    </row>
    <row r="15" spans="1:11" s="120" customFormat="1" ht="13.5">
      <c r="A15" s="114" t="s">
        <v>49</v>
      </c>
      <c r="B15" s="118">
        <v>8</v>
      </c>
      <c r="C15" s="118">
        <v>2</v>
      </c>
      <c r="D15" s="118">
        <v>10</v>
      </c>
      <c r="E15" s="118">
        <v>3</v>
      </c>
      <c r="F15" s="118">
        <v>1</v>
      </c>
      <c r="G15" s="118">
        <v>4</v>
      </c>
      <c r="H15" s="118">
        <v>14</v>
      </c>
      <c r="I15" s="118">
        <v>587</v>
      </c>
      <c r="J15" s="118">
        <v>262</v>
      </c>
      <c r="K15" s="118">
        <v>849</v>
      </c>
    </row>
    <row r="16" spans="1:11" s="120" customFormat="1" ht="13.5">
      <c r="A16" s="114" t="s">
        <v>50</v>
      </c>
      <c r="B16" s="118">
        <v>19</v>
      </c>
      <c r="C16" s="118">
        <v>9</v>
      </c>
      <c r="D16" s="118">
        <v>28</v>
      </c>
      <c r="E16" s="118">
        <v>4</v>
      </c>
      <c r="F16" s="118">
        <v>1</v>
      </c>
      <c r="G16" s="118">
        <v>5</v>
      </c>
      <c r="H16" s="118">
        <v>33</v>
      </c>
      <c r="I16" s="118">
        <v>613</v>
      </c>
      <c r="J16" s="118">
        <v>260</v>
      </c>
      <c r="K16" s="118">
        <v>873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66" r:id="rId2"/>
  <headerFooter alignWithMargins="0">
    <oddFooter>&amp;L&amp;14Tab. &amp;A&amp;R&amp;14&amp;P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8" width="17.10546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113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49 und 50)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3.5">
      <c r="A7" s="92"/>
      <c r="B7" s="77"/>
      <c r="C7" s="77"/>
      <c r="D7" s="77"/>
      <c r="E7" s="77"/>
      <c r="F7" s="77"/>
      <c r="G7" s="77"/>
      <c r="H7" s="91"/>
    </row>
    <row r="8" spans="1:8" s="79" customFormat="1" ht="13.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49</v>
      </c>
      <c r="C10" s="99">
        <f aca="true" t="shared" si="0" ref="C10:H10">B10+1</f>
        <v>50</v>
      </c>
      <c r="D10" s="99">
        <f t="shared" si="0"/>
        <v>51</v>
      </c>
      <c r="E10" s="99">
        <f t="shared" si="0"/>
        <v>52</v>
      </c>
      <c r="F10" s="99">
        <f t="shared" si="0"/>
        <v>53</v>
      </c>
      <c r="G10" s="99">
        <f t="shared" si="0"/>
        <v>54</v>
      </c>
      <c r="H10" s="100">
        <f t="shared" si="0"/>
        <v>55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5</v>
      </c>
      <c r="C12" s="125">
        <v>6</v>
      </c>
      <c r="D12" s="125">
        <f>B12+C12</f>
        <v>11</v>
      </c>
      <c r="E12" s="125">
        <v>6</v>
      </c>
      <c r="F12" s="125">
        <v>0</v>
      </c>
      <c r="G12" s="125">
        <f>D12-E12-F12-H12</f>
        <v>0</v>
      </c>
      <c r="H12" s="126">
        <v>5</v>
      </c>
    </row>
    <row r="13" spans="1:8" s="115" customFormat="1" ht="19.5" customHeight="1" thickTop="1">
      <c r="A13" s="114" t="s">
        <v>47</v>
      </c>
      <c r="B13" s="128">
        <v>6</v>
      </c>
      <c r="C13" s="128">
        <v>6</v>
      </c>
      <c r="D13" s="128">
        <v>12</v>
      </c>
      <c r="E13" s="128">
        <v>6</v>
      </c>
      <c r="F13" s="128">
        <v>0</v>
      </c>
      <c r="G13" s="128">
        <v>1</v>
      </c>
      <c r="H13" s="128">
        <v>5</v>
      </c>
    </row>
    <row r="14" spans="1:8" s="118" customFormat="1" ht="13.5">
      <c r="A14" s="114" t="s">
        <v>48</v>
      </c>
      <c r="B14" s="129">
        <v>6</v>
      </c>
      <c r="C14" s="129">
        <v>3</v>
      </c>
      <c r="D14" s="129">
        <v>9</v>
      </c>
      <c r="E14" s="129">
        <v>4</v>
      </c>
      <c r="F14" s="129">
        <v>0</v>
      </c>
      <c r="G14" s="129">
        <v>0</v>
      </c>
      <c r="H14" s="129">
        <v>5</v>
      </c>
    </row>
    <row r="15" spans="1:8" s="118" customFormat="1" ht="13.5">
      <c r="A15" s="114" t="s">
        <v>49</v>
      </c>
      <c r="B15" s="129">
        <v>5</v>
      </c>
      <c r="C15" s="129">
        <v>10</v>
      </c>
      <c r="D15" s="129">
        <v>15</v>
      </c>
      <c r="E15" s="129">
        <v>8</v>
      </c>
      <c r="F15" s="129">
        <v>0</v>
      </c>
      <c r="G15" s="129">
        <v>1</v>
      </c>
      <c r="H15" s="129">
        <v>6</v>
      </c>
    </row>
    <row r="16" spans="1:8" s="118" customFormat="1" ht="13.5">
      <c r="A16" s="114" t="s">
        <v>50</v>
      </c>
      <c r="B16" s="129">
        <v>5</v>
      </c>
      <c r="C16" s="129">
        <v>4</v>
      </c>
      <c r="D16" s="129">
        <v>9</v>
      </c>
      <c r="E16" s="129">
        <v>4</v>
      </c>
      <c r="F16" s="129">
        <v>0</v>
      </c>
      <c r="G16" s="129">
        <v>0</v>
      </c>
      <c r="H16" s="129">
        <v>5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9" width="15.21484375" style="107" customWidth="1"/>
    <col min="10" max="10" width="23.21484375" style="107" customWidth="1"/>
    <col min="11" max="12" width="11.77734375" style="107" customWidth="1"/>
    <col min="13" max="13" width="12.10546875" style="107" customWidth="1"/>
    <col min="14" max="17" width="11.77734375" style="107" customWidth="1"/>
    <col min="18" max="18" width="12.10546875" style="107" customWidth="1"/>
    <col min="19" max="19" width="11.77734375" style="107" customWidth="1"/>
    <col min="20" max="20" width="12.99609375" style="107" customWidth="1"/>
    <col min="21" max="74" width="14.21484375" style="163" customWidth="1"/>
    <col min="75" max="16384" width="14.21484375" style="107" customWidth="1"/>
  </cols>
  <sheetData>
    <row r="1" spans="1:74" s="67" customFormat="1" ht="38.25" customHeight="1" thickBot="1">
      <c r="A1" s="67" t="s">
        <v>25</v>
      </c>
      <c r="J1" s="67" t="str">
        <f>$A$1</f>
        <v>Quartalsstatistik - Soziale Maßnahmen zur Strukturverbesserung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</row>
    <row r="2" spans="1:74" s="137" customFormat="1" ht="32.25" customHeight="1" thickTop="1">
      <c r="A2" s="132"/>
      <c r="B2" s="133" t="s">
        <v>114</v>
      </c>
      <c r="C2" s="134"/>
      <c r="D2" s="134"/>
      <c r="E2" s="134"/>
      <c r="F2" s="135"/>
      <c r="G2" s="133" t="s">
        <v>115</v>
      </c>
      <c r="H2" s="134"/>
      <c r="I2" s="136"/>
      <c r="J2" s="132"/>
      <c r="K2" s="133" t="s">
        <v>116</v>
      </c>
      <c r="L2" s="134"/>
      <c r="M2" s="134"/>
      <c r="N2" s="134"/>
      <c r="O2" s="134"/>
      <c r="P2" s="134"/>
      <c r="Q2" s="134"/>
      <c r="R2" s="134"/>
      <c r="S2" s="134"/>
      <c r="T2" s="136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</row>
    <row r="3" spans="1:74" s="139" customFormat="1" ht="24" customHeight="1">
      <c r="A3" s="92"/>
      <c r="B3" s="74" t="s">
        <v>68</v>
      </c>
      <c r="C3" s="75"/>
      <c r="D3" s="77"/>
      <c r="E3" s="77"/>
      <c r="F3" s="77"/>
      <c r="G3" s="74" t="s">
        <v>12</v>
      </c>
      <c r="H3" s="75"/>
      <c r="I3" s="91"/>
      <c r="J3" s="92"/>
      <c r="K3" s="74" t="s">
        <v>117</v>
      </c>
      <c r="L3" s="74"/>
      <c r="M3" s="74"/>
      <c r="N3" s="74"/>
      <c r="O3" s="75"/>
      <c r="P3" s="74" t="s">
        <v>118</v>
      </c>
      <c r="Q3" s="75"/>
      <c r="R3" s="77"/>
      <c r="S3" s="77"/>
      <c r="T3" s="138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</row>
    <row r="4" spans="1:74" s="79" customFormat="1" ht="14.25" customHeight="1">
      <c r="A4" s="123" t="s">
        <v>34</v>
      </c>
      <c r="B4" s="77"/>
      <c r="C4" s="77"/>
      <c r="D4" s="77" t="s">
        <v>119</v>
      </c>
      <c r="E4" s="77" t="s">
        <v>71</v>
      </c>
      <c r="F4" s="140" t="s">
        <v>72</v>
      </c>
      <c r="G4" s="77"/>
      <c r="H4" s="77"/>
      <c r="I4" s="91" t="s">
        <v>120</v>
      </c>
      <c r="J4" s="123" t="s">
        <v>34</v>
      </c>
      <c r="K4" s="77"/>
      <c r="L4" s="77"/>
      <c r="M4" s="77"/>
      <c r="N4" s="77"/>
      <c r="O4" s="77"/>
      <c r="P4" s="77"/>
      <c r="Q4" s="77"/>
      <c r="R4" s="77" t="s">
        <v>74</v>
      </c>
      <c r="S4" s="77" t="s">
        <v>75</v>
      </c>
      <c r="T4" s="138" t="s">
        <v>76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</row>
    <row r="5" spans="1:74" s="79" customFormat="1" ht="14.25" customHeight="1">
      <c r="A5" s="123" t="s">
        <v>42</v>
      </c>
      <c r="B5" s="77" t="s">
        <v>121</v>
      </c>
      <c r="C5" s="77" t="s">
        <v>78</v>
      </c>
      <c r="D5" s="77" t="s">
        <v>78</v>
      </c>
      <c r="E5" s="77" t="s">
        <v>79</v>
      </c>
      <c r="F5" s="124" t="s">
        <v>40</v>
      </c>
      <c r="G5" s="77" t="s">
        <v>122</v>
      </c>
      <c r="H5" s="77" t="s">
        <v>102</v>
      </c>
      <c r="I5" s="91" t="s">
        <v>123</v>
      </c>
      <c r="J5" s="123" t="s">
        <v>42</v>
      </c>
      <c r="K5" s="77" t="s">
        <v>124</v>
      </c>
      <c r="L5" s="77" t="s">
        <v>125</v>
      </c>
      <c r="M5" s="77" t="s">
        <v>126</v>
      </c>
      <c r="N5" s="77" t="s">
        <v>127</v>
      </c>
      <c r="O5" s="77" t="s">
        <v>128</v>
      </c>
      <c r="P5" s="77" t="s">
        <v>127</v>
      </c>
      <c r="Q5" s="77" t="s">
        <v>128</v>
      </c>
      <c r="R5" s="77" t="s">
        <v>81</v>
      </c>
      <c r="S5" s="77" t="s">
        <v>82</v>
      </c>
      <c r="T5" s="141" t="s">
        <v>40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</row>
    <row r="6" spans="1:74" s="79" customFormat="1" ht="14.25" customHeight="1">
      <c r="A6" s="123"/>
      <c r="B6" s="77" t="s">
        <v>129</v>
      </c>
      <c r="C6" s="77" t="s">
        <v>84</v>
      </c>
      <c r="D6" s="77" t="s">
        <v>84</v>
      </c>
      <c r="E6" s="77" t="s">
        <v>72</v>
      </c>
      <c r="F6" s="77" t="str">
        <f>"(Sp. "&amp;B10&amp;" bis "&amp;E10&amp;")"</f>
        <v>(Sp. 63 bis 66)</v>
      </c>
      <c r="G6" s="77"/>
      <c r="H6" s="77" t="s">
        <v>130</v>
      </c>
      <c r="I6" s="91"/>
      <c r="J6" s="123"/>
      <c r="K6" s="77" t="s">
        <v>131</v>
      </c>
      <c r="L6" s="77" t="s">
        <v>132</v>
      </c>
      <c r="M6" s="77"/>
      <c r="N6" s="77" t="s">
        <v>132</v>
      </c>
      <c r="O6" s="77" t="s">
        <v>132</v>
      </c>
      <c r="P6" s="77" t="s">
        <v>132</v>
      </c>
      <c r="Q6" s="77" t="s">
        <v>132</v>
      </c>
      <c r="R6" s="77" t="s">
        <v>86</v>
      </c>
      <c r="S6" s="142" t="s">
        <v>133</v>
      </c>
      <c r="T6" s="91" t="str">
        <f>"(Sp. "&amp;G10&amp;" bis "&amp;S10&amp;")"</f>
        <v>(Sp. 68 bis 79)</v>
      </c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</row>
    <row r="7" spans="1:74" s="79" customFormat="1" ht="14.25" customHeight="1">
      <c r="A7" s="92"/>
      <c r="B7" s="77" t="s">
        <v>134</v>
      </c>
      <c r="C7" s="77" t="s">
        <v>89</v>
      </c>
      <c r="D7" s="77" t="s">
        <v>89</v>
      </c>
      <c r="E7" s="142" t="s">
        <v>135</v>
      </c>
      <c r="F7" s="77"/>
      <c r="G7" s="77"/>
      <c r="H7" s="77"/>
      <c r="I7" s="91"/>
      <c r="J7" s="92"/>
      <c r="K7" s="77"/>
      <c r="L7" s="77"/>
      <c r="M7" s="77"/>
      <c r="N7" s="77"/>
      <c r="O7" s="77"/>
      <c r="P7" s="77"/>
      <c r="Q7" s="77"/>
      <c r="R7" s="77"/>
      <c r="S7" s="77"/>
      <c r="T7" s="91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</row>
    <row r="8" spans="1:74" s="79" customFormat="1" ht="14.25" customHeight="1">
      <c r="A8" s="92"/>
      <c r="B8" s="77"/>
      <c r="C8" s="77"/>
      <c r="D8" s="77"/>
      <c r="E8" s="77"/>
      <c r="F8" s="77"/>
      <c r="G8" s="77"/>
      <c r="H8" s="77"/>
      <c r="I8" s="91"/>
      <c r="J8" s="92"/>
      <c r="K8" s="77"/>
      <c r="L8" s="77"/>
      <c r="M8" s="77"/>
      <c r="N8" s="77"/>
      <c r="O8" s="77"/>
      <c r="P8" s="77"/>
      <c r="Q8" s="77"/>
      <c r="R8" s="77"/>
      <c r="S8" s="77"/>
      <c r="T8" s="91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</row>
    <row r="9" spans="1:74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5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</row>
    <row r="10" spans="1:74" s="101" customFormat="1" ht="10.5" customHeight="1" thickBot="1">
      <c r="A10" s="98"/>
      <c r="B10" s="99">
        <v>63</v>
      </c>
      <c r="C10" s="99">
        <f aca="true" t="shared" si="0" ref="C10:I10">B10+1</f>
        <v>64</v>
      </c>
      <c r="D10" s="99">
        <f t="shared" si="0"/>
        <v>65</v>
      </c>
      <c r="E10" s="99">
        <f t="shared" si="0"/>
        <v>66</v>
      </c>
      <c r="F10" s="99">
        <f t="shared" si="0"/>
        <v>67</v>
      </c>
      <c r="G10" s="99">
        <f t="shared" si="0"/>
        <v>68</v>
      </c>
      <c r="H10" s="99">
        <f t="shared" si="0"/>
        <v>69</v>
      </c>
      <c r="I10" s="100">
        <f t="shared" si="0"/>
        <v>70</v>
      </c>
      <c r="J10" s="98"/>
      <c r="K10" s="99">
        <f>I10+1</f>
        <v>71</v>
      </c>
      <c r="L10" s="99">
        <f>K10+1</f>
        <v>72</v>
      </c>
      <c r="M10" s="99">
        <f aca="true" t="shared" si="1" ref="M10:S10">L10+1</f>
        <v>73</v>
      </c>
      <c r="N10" s="99">
        <f t="shared" si="1"/>
        <v>74</v>
      </c>
      <c r="O10" s="99">
        <f t="shared" si="1"/>
        <v>75</v>
      </c>
      <c r="P10" s="99">
        <f t="shared" si="1"/>
        <v>76</v>
      </c>
      <c r="Q10" s="99">
        <f t="shared" si="1"/>
        <v>77</v>
      </c>
      <c r="R10" s="99">
        <f t="shared" si="1"/>
        <v>78</v>
      </c>
      <c r="S10" s="99">
        <f t="shared" si="1"/>
        <v>79</v>
      </c>
      <c r="T10" s="100">
        <f>S10+1</f>
        <v>80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</row>
    <row r="11" spans="1:20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6"/>
      <c r="J11" s="164" t="str">
        <f>$A$11</f>
        <v>SVLFG - Insgesamt -</v>
      </c>
      <c r="K11" s="103" t="s">
        <v>46</v>
      </c>
      <c r="L11" s="103"/>
      <c r="M11" s="103"/>
      <c r="N11" s="103"/>
      <c r="O11" s="103"/>
      <c r="P11" s="103"/>
      <c r="Q11" s="103"/>
      <c r="R11" s="103"/>
      <c r="S11" s="103"/>
      <c r="T11" s="106"/>
    </row>
    <row r="12" spans="1:74" s="151" customFormat="1" ht="36" customHeight="1" thickBot="1">
      <c r="A12" s="148" t="s">
        <v>94</v>
      </c>
      <c r="B12" s="165">
        <v>101306.99</v>
      </c>
      <c r="C12" s="165">
        <v>119102</v>
      </c>
      <c r="D12" s="165">
        <v>0</v>
      </c>
      <c r="E12" s="165">
        <v>-5.61</v>
      </c>
      <c r="F12" s="165">
        <f>SUM(B12:E12)</f>
        <v>220403.38</v>
      </c>
      <c r="G12" s="165">
        <v>20178.43</v>
      </c>
      <c r="H12" s="165">
        <v>213415.12</v>
      </c>
      <c r="I12" s="166">
        <v>0</v>
      </c>
      <c r="J12" s="148" t="str">
        <f>A12</f>
        <v>I.-II. Quartal 2020</v>
      </c>
      <c r="K12" s="165">
        <v>0</v>
      </c>
      <c r="L12" s="165">
        <v>595.29</v>
      </c>
      <c r="M12" s="165">
        <v>0</v>
      </c>
      <c r="N12" s="165">
        <v>0</v>
      </c>
      <c r="O12" s="165">
        <v>0</v>
      </c>
      <c r="P12" s="165">
        <v>-6188.7</v>
      </c>
      <c r="Q12" s="165">
        <v>0</v>
      </c>
      <c r="R12" s="165">
        <v>119102</v>
      </c>
      <c r="S12" s="165">
        <v>0</v>
      </c>
      <c r="T12" s="166">
        <f>SUM(K12:S12)+I12+H12+G12</f>
        <v>347102.13999999996</v>
      </c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</row>
    <row r="13" spans="1:74" s="153" customFormat="1" ht="20.25" customHeight="1" thickTop="1">
      <c r="A13" s="114" t="s">
        <v>47</v>
      </c>
      <c r="B13" s="167">
        <v>99758.59</v>
      </c>
      <c r="C13" s="167">
        <v>0</v>
      </c>
      <c r="D13" s="167">
        <v>0</v>
      </c>
      <c r="E13" s="167">
        <v>-2.45</v>
      </c>
      <c r="F13" s="167">
        <v>99756.14</v>
      </c>
      <c r="G13" s="167">
        <v>6233.16</v>
      </c>
      <c r="H13" s="167">
        <v>102451.42</v>
      </c>
      <c r="I13" s="167">
        <v>0</v>
      </c>
      <c r="J13" s="114" t="s">
        <v>47</v>
      </c>
      <c r="K13" s="167">
        <v>0</v>
      </c>
      <c r="L13" s="167">
        <v>-167.45</v>
      </c>
      <c r="M13" s="167">
        <v>0</v>
      </c>
      <c r="N13" s="167">
        <v>0</v>
      </c>
      <c r="O13" s="167">
        <v>0</v>
      </c>
      <c r="P13" s="167">
        <v>-6188.7</v>
      </c>
      <c r="Q13" s="167">
        <v>0</v>
      </c>
      <c r="R13" s="167">
        <v>0</v>
      </c>
      <c r="S13" s="167">
        <v>0</v>
      </c>
      <c r="T13" s="167">
        <v>102328.43000000001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</row>
    <row r="14" spans="1:74" s="154" customFormat="1" ht="13.5">
      <c r="A14" s="114" t="s">
        <v>95</v>
      </c>
      <c r="B14" s="167">
        <v>687330.63</v>
      </c>
      <c r="C14" s="167">
        <v>140854</v>
      </c>
      <c r="D14" s="167">
        <v>0</v>
      </c>
      <c r="E14" s="167">
        <v>-12.69</v>
      </c>
      <c r="F14" s="167">
        <v>828171.9400000001</v>
      </c>
      <c r="G14" s="167">
        <v>148702.98</v>
      </c>
      <c r="H14" s="167">
        <v>462803.33</v>
      </c>
      <c r="I14" s="167">
        <v>0</v>
      </c>
      <c r="J14" s="114" t="s">
        <v>95</v>
      </c>
      <c r="K14" s="167">
        <v>0</v>
      </c>
      <c r="L14" s="167">
        <v>75941.43</v>
      </c>
      <c r="M14" s="167">
        <v>0</v>
      </c>
      <c r="N14" s="167">
        <v>0</v>
      </c>
      <c r="O14" s="167">
        <v>0</v>
      </c>
      <c r="P14" s="167">
        <v>-4273.98</v>
      </c>
      <c r="Q14" s="167">
        <v>0</v>
      </c>
      <c r="R14" s="167">
        <v>140854</v>
      </c>
      <c r="S14" s="167">
        <v>0</v>
      </c>
      <c r="T14" s="167">
        <v>824027.76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</row>
    <row r="15" spans="1:74" s="154" customFormat="1" ht="13.5">
      <c r="A15" s="114" t="s">
        <v>96</v>
      </c>
      <c r="B15" s="168">
        <v>571149.63</v>
      </c>
      <c r="C15" s="168">
        <v>140854</v>
      </c>
      <c r="D15" s="168">
        <v>0</v>
      </c>
      <c r="E15" s="168">
        <v>-6.98</v>
      </c>
      <c r="F15" s="168">
        <v>711996.65</v>
      </c>
      <c r="G15" s="168">
        <v>133672.65</v>
      </c>
      <c r="H15" s="168">
        <v>354591.58</v>
      </c>
      <c r="I15" s="168">
        <v>0</v>
      </c>
      <c r="J15" s="114" t="s">
        <v>96</v>
      </c>
      <c r="K15" s="168">
        <v>0</v>
      </c>
      <c r="L15" s="168">
        <v>80527.19</v>
      </c>
      <c r="M15" s="168">
        <v>0</v>
      </c>
      <c r="N15" s="168">
        <v>0</v>
      </c>
      <c r="O15" s="168">
        <v>0</v>
      </c>
      <c r="P15" s="168">
        <v>2228.25</v>
      </c>
      <c r="Q15" s="168">
        <v>0</v>
      </c>
      <c r="R15" s="168">
        <v>140854</v>
      </c>
      <c r="S15" s="168">
        <v>0</v>
      </c>
      <c r="T15" s="168">
        <v>711873.67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</row>
    <row r="16" spans="1:74" s="154" customFormat="1" ht="13.5">
      <c r="A16" s="114" t="s">
        <v>97</v>
      </c>
      <c r="B16" s="168">
        <v>237045.86</v>
      </c>
      <c r="C16" s="168">
        <v>140854</v>
      </c>
      <c r="D16" s="168">
        <v>0</v>
      </c>
      <c r="E16" s="168">
        <v>-4.36</v>
      </c>
      <c r="F16" s="168">
        <v>377895.5</v>
      </c>
      <c r="G16" s="168">
        <v>137987.36</v>
      </c>
      <c r="H16" s="168">
        <v>241160.05</v>
      </c>
      <c r="I16" s="168">
        <v>0</v>
      </c>
      <c r="J16" s="114" t="s">
        <v>97</v>
      </c>
      <c r="K16" s="168">
        <v>0</v>
      </c>
      <c r="L16" s="168">
        <v>-448.72</v>
      </c>
      <c r="M16" s="168">
        <v>0</v>
      </c>
      <c r="N16" s="168">
        <v>0</v>
      </c>
      <c r="O16" s="168">
        <v>0</v>
      </c>
      <c r="P16" s="168">
        <v>1469.94</v>
      </c>
      <c r="Q16" s="168">
        <v>0</v>
      </c>
      <c r="R16" s="168">
        <v>140854</v>
      </c>
      <c r="S16" s="168">
        <v>0</v>
      </c>
      <c r="T16" s="168">
        <v>521022.63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fitToWidth="2" horizontalDpi="300" verticalDpi="300" orientation="landscape" paperSize="9" scale="65" r:id="rId1"/>
  <headerFooter alignWithMargins="0">
    <oddFooter>&amp;L&amp;14Tab. &amp;A&amp;R&amp;14&amp;P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</dc:creator>
  <cp:keywords/>
  <dc:description/>
  <cp:lastModifiedBy>Weinrich, Kornelia</cp:lastModifiedBy>
  <cp:lastPrinted>2012-05-18T07:12:11Z</cp:lastPrinted>
  <dcterms:created xsi:type="dcterms:W3CDTF">2012-10-31T15:07:09Z</dcterms:created>
  <dcterms:modified xsi:type="dcterms:W3CDTF">2020-10-12T09:14:43Z</dcterms:modified>
  <cp:category/>
  <cp:version/>
  <cp:contentType/>
  <cp:contentStatus/>
</cp:coreProperties>
</file>