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8780" windowHeight="13680" activeTab="0"/>
  </bookViews>
  <sheets>
    <sheet name="Deckblatt" sheetId="1" r:id="rId1"/>
    <sheet name="Ergebnis" sheetId="2" r:id="rId2"/>
  </sheets>
  <externalReferences>
    <externalReference r:id="rId5"/>
  </externalReferences>
  <definedNames>
    <definedName name="_xlnm.Print_Area" localSheetId="0">'Deckblatt'!$A$1:$I$27</definedName>
    <definedName name="_xlnm.Print_Area" localSheetId="1">'Ergebnis'!$A$1:$I$334</definedName>
    <definedName name="summefrauen119" localSheetId="0">#REF!</definedName>
    <definedName name="summefrauen119">#REF!</definedName>
    <definedName name="summemännermW119" localSheetId="0">#REF!</definedName>
    <definedName name="summemännermW119">#REF!</definedName>
    <definedName name="summemänneroW119" localSheetId="0">#REF!</definedName>
    <definedName name="summemänneroW119">#REF!</definedName>
    <definedName name="summezusammen119" localSheetId="0">#REF!</definedName>
    <definedName name="summezusammen119">#REF!</definedName>
    <definedName name="summezusammenoW119" localSheetId="0">#REF!</definedName>
    <definedName name="summezusammenoW119">#REF!</definedName>
  </definedNames>
  <calcPr fullCalcOnLoad="1"/>
</workbook>
</file>

<file path=xl/sharedStrings.xml><?xml version="1.0" encoding="utf-8"?>
<sst xmlns="http://schemas.openxmlformats.org/spreadsheetml/2006/main" count="879" uniqueCount="362">
  <si>
    <t>insgesamt</t>
  </si>
  <si>
    <t xml:space="preserve"> E I N N A H M E N</t>
  </si>
  <si>
    <t>B E I T R Ä G E</t>
  </si>
  <si>
    <t>Sozialversicherung</t>
  </si>
  <si>
    <t>Beiträge für abhängig</t>
  </si>
  <si>
    <t>Beiträge aus sonstigen</t>
  </si>
  <si>
    <t>Beiträge der Bundesagentur für</t>
  </si>
  <si>
    <t>Beiträge für versicherte</t>
  </si>
  <si>
    <t>für</t>
  </si>
  <si>
    <t>Beschäftigte (ohne Pos. 208)</t>
  </si>
  <si>
    <t>Entgeltersatzleistungen</t>
  </si>
  <si>
    <t>Arbeit für versicherte Empfänger</t>
  </si>
  <si>
    <t>Arbeitslosengeld-II-</t>
  </si>
  <si>
    <t>Landwirtschaft,</t>
  </si>
  <si>
    <t>und Landwirte</t>
  </si>
  <si>
    <t>von Arbeitslosengeld n. d. SGB III</t>
  </si>
  <si>
    <t>Empfänger</t>
  </si>
  <si>
    <t xml:space="preserve">Forsten und </t>
  </si>
  <si>
    <t>Schlüssel-Nr. 2000</t>
  </si>
  <si>
    <t>Schlüssel-Nr. 2011</t>
  </si>
  <si>
    <t>Schlüssel-Nr. 2012</t>
  </si>
  <si>
    <t>Schlüssel-Nr. 2013</t>
  </si>
  <si>
    <t>Gartenbau</t>
  </si>
  <si>
    <t>Mitglieder</t>
  </si>
  <si>
    <t>je Mitglied</t>
  </si>
  <si>
    <t>Beiträge aus Renten</t>
  </si>
  <si>
    <t>Beiträge der</t>
  </si>
  <si>
    <t>Beitragserstattungen</t>
  </si>
  <si>
    <t>Beiträge für Altenteiler</t>
  </si>
  <si>
    <t>Rentenantragsteller</t>
  </si>
  <si>
    <t>aus Renten</t>
  </si>
  <si>
    <t>Schlüssel-Nr. 2020</t>
  </si>
  <si>
    <t>Schlüssel-Nr. 2022</t>
  </si>
  <si>
    <t>Schlüssel-Nr. 2027</t>
  </si>
  <si>
    <t>Schlüssel-Nr. 2030</t>
  </si>
  <si>
    <t>Beiträge für nicht</t>
  </si>
  <si>
    <t>Beiträge aus Versorgungsbezügen</t>
  </si>
  <si>
    <t xml:space="preserve">Beiträge für freiwillig in </t>
  </si>
  <si>
    <t>Beiträge für sonstige</t>
  </si>
  <si>
    <t>KV-Versicherte</t>
  </si>
  <si>
    <t>u. Arbeitseinkommen f. Pflichtversi-</t>
  </si>
  <si>
    <t>der KV Versicherte</t>
  </si>
  <si>
    <t>versicherungspflichtige</t>
  </si>
  <si>
    <t>cherte d. KV ohne Rentenbezug</t>
  </si>
  <si>
    <t>Schlüssel-Nr. 2060</t>
  </si>
  <si>
    <t>Schlüssel-Nr. 2071</t>
  </si>
  <si>
    <t>Schlüssel-Nr. 2080</t>
  </si>
  <si>
    <t>Schlüssel-Nr. 2090</t>
  </si>
  <si>
    <t>Beiträge aus der</t>
  </si>
  <si>
    <t>Beiträge von</t>
  </si>
  <si>
    <t>Beiträge der versicherungs-</t>
  </si>
  <si>
    <t>Weiterversicherung</t>
  </si>
  <si>
    <t>beigetretenen</t>
  </si>
  <si>
    <t>pflichtigen Mitglieder nach</t>
  </si>
  <si>
    <t>nach § 26 Abs. 1 SGB XI</t>
  </si>
  <si>
    <t>nach § 26 Abs. 2 SGB XI</t>
  </si>
  <si>
    <t>Mitgliedern</t>
  </si>
  <si>
    <t>§ 20 Abs. 1 Nr. 12 SGB XI</t>
  </si>
  <si>
    <t>Schlüssel-Nr. 2100</t>
  </si>
  <si>
    <t>Schlüssel-Nr. 2110</t>
  </si>
  <si>
    <t>Schlüssel-Nr. 2120</t>
  </si>
  <si>
    <t>Schlüssel-Nr. 2300</t>
  </si>
  <si>
    <t>Säumniszuschläge</t>
  </si>
  <si>
    <t>Beitragseinnahmen</t>
  </si>
  <si>
    <t>auf Beiträge der PV</t>
  </si>
  <si>
    <t>i n s g e s a m t</t>
  </si>
  <si>
    <t>Schlüssel-Nr. 2800</t>
  </si>
  <si>
    <t>Schlüssel-Nr. 2999</t>
  </si>
  <si>
    <t>S O N S T I G E  E I N N A H M E N  U N D  E I N N A H M E N  I N S G E S A M T</t>
  </si>
  <si>
    <t>Sonstige Einnahmen</t>
  </si>
  <si>
    <t>Einnahmen aus dem</t>
  </si>
  <si>
    <t>E I N N A H M E N</t>
  </si>
  <si>
    <t>(ohne Pos. 370 und ohne</t>
  </si>
  <si>
    <t>Ausgleichsfonds</t>
  </si>
  <si>
    <t>Kontenart 390)</t>
  </si>
  <si>
    <t>Schlüssel-Nr. 3000</t>
  </si>
  <si>
    <t>Schlüssel-Nr. 3700</t>
  </si>
  <si>
    <t>Schlüssel-Nr. 3995</t>
  </si>
  <si>
    <t>Schlüssel-Nr. 3999</t>
  </si>
  <si>
    <t xml:space="preserve"> A U S G A B E N</t>
  </si>
  <si>
    <t>LEISTUNGEN BEI HÄUSLICHER PFLEGE   Kontengruppen 40 bis 44</t>
  </si>
  <si>
    <t>Pflegesachleistung</t>
  </si>
  <si>
    <t>Häusliche Betreuung</t>
  </si>
  <si>
    <t xml:space="preserve"> - Pflegestufe I</t>
  </si>
  <si>
    <t xml:space="preserve"> - Pflegestufe II</t>
  </si>
  <si>
    <t>Schlüssel-Nr. 4000</t>
  </si>
  <si>
    <t>Schlüssel-Nr. 4001</t>
  </si>
  <si>
    <t>Schlüssel-Nr. 4010</t>
  </si>
  <si>
    <t>Schlüssel-Nr. 4011</t>
  </si>
  <si>
    <t xml:space="preserve"> - Pflegestufe III</t>
  </si>
  <si>
    <t xml:space="preserve"> - Härtefallregelung</t>
  </si>
  <si>
    <t>ohne 403</t>
  </si>
  <si>
    <t>Schlüssel-Nr. 4020</t>
  </si>
  <si>
    <t>Schlüssel-Nr. 4021</t>
  </si>
  <si>
    <t>Schlüssel-Nr. 4030</t>
  </si>
  <si>
    <t>Schlüssel-Nr. 4031</t>
  </si>
  <si>
    <t>Pflegegeld</t>
  </si>
  <si>
    <t xml:space="preserve"> - Pflegestufe 0</t>
  </si>
  <si>
    <t>Schlüssel-Nr. 4000, 4001, 4010, 4011,</t>
  </si>
  <si>
    <t>Schlüssel-Nr. 4040</t>
  </si>
  <si>
    <t>Schlüssel-Nr. 4041</t>
  </si>
  <si>
    <t>4020, 4021, 4030, 4031, 4040, 4041</t>
  </si>
  <si>
    <t>Schlüssel-Nr. 4100</t>
  </si>
  <si>
    <t>Schlüssel-Nr. 4100, 4110, 4120,</t>
  </si>
  <si>
    <t>Schl.-Nr. 4110</t>
  </si>
  <si>
    <t>Schl.-Nr. 4120</t>
  </si>
  <si>
    <t>Schlüssel-Nr. 4130</t>
  </si>
  <si>
    <t>Häusliche Pflege</t>
  </si>
  <si>
    <t>Pflegehilfsmittel</t>
  </si>
  <si>
    <t>Technische Hilfsmittel</t>
  </si>
  <si>
    <t>Wohnumfeldverbesserungs-</t>
  </si>
  <si>
    <t>bei Verhinderung</t>
  </si>
  <si>
    <t>maßnahmen</t>
  </si>
  <si>
    <t>der Pflegeperson</t>
  </si>
  <si>
    <t>Schlüssel-Nr. 4200</t>
  </si>
  <si>
    <t>Schl.-Nr. 4300</t>
  </si>
  <si>
    <t>Schl.-Nr. 4310</t>
  </si>
  <si>
    <t>Schlüssel-Nr. 4320</t>
  </si>
  <si>
    <t>Pflegehilfsmittel und</t>
  </si>
  <si>
    <t>Pflegekräfte</t>
  </si>
  <si>
    <t>Leistungen bei häuslicher</t>
  </si>
  <si>
    <t>technische Hilfen</t>
  </si>
  <si>
    <t>Pflege</t>
  </si>
  <si>
    <t>Schlüssel-Nr. 4300, 4310, 4320</t>
  </si>
  <si>
    <t>Schlüssel-Nr. 4400</t>
  </si>
  <si>
    <t>Kontengruppen 40 bis 44</t>
  </si>
  <si>
    <t>LEISTUNGEN FÜR PFLEGEPERSONEN   Kontengruppe 45</t>
  </si>
  <si>
    <t>Beiträge zur</t>
  </si>
  <si>
    <t>Beiträge zu</t>
  </si>
  <si>
    <t>Beitragszuschüsse zur Kran-</t>
  </si>
  <si>
    <t>Beiträge zur Arbeitslosenver-</t>
  </si>
  <si>
    <t>Rentenversicherung</t>
  </si>
  <si>
    <t>berufsständischen</t>
  </si>
  <si>
    <t>ken- und Pflegeversicherung</t>
  </si>
  <si>
    <t>sicherung bei Pflegezeit</t>
  </si>
  <si>
    <t>Versorgungseinrichtungen</t>
  </si>
  <si>
    <t>bei Pflegezeit</t>
  </si>
  <si>
    <t>Schlüssel-Nr. 4500</t>
  </si>
  <si>
    <t>Schlüssel-Nr. 4501</t>
  </si>
  <si>
    <t>Schlüssel-Nr. 4502</t>
  </si>
  <si>
    <t>Schlüssel-Nr. 4503</t>
  </si>
  <si>
    <t>LEISTUNGEN FÜR PFLEGEPERSONEN   KG 45</t>
  </si>
  <si>
    <t>HÄUSLICHE BERATUNGSEINSÄTZE KG 46</t>
  </si>
  <si>
    <t>Pflegekurse</t>
  </si>
  <si>
    <t>Leistungen für</t>
  </si>
  <si>
    <t>Häusliche Beratungseinsätze</t>
  </si>
  <si>
    <t>Pflegepersonen</t>
  </si>
  <si>
    <t>bei Pflegestufe I bis III</t>
  </si>
  <si>
    <t>bei Pflegestufe 0</t>
  </si>
  <si>
    <t>Schlüssel-Nr. 4510</t>
  </si>
  <si>
    <t>Kontengruppe 45</t>
  </si>
  <si>
    <t>Schlüssel-Nr. 4600</t>
  </si>
  <si>
    <t>Schlüssel-Nr. 4601</t>
  </si>
  <si>
    <t>ZUSÄTZLICHE BETREUUNGSLEISTUNGEN KG 47</t>
  </si>
  <si>
    <t>Zusätzliche</t>
  </si>
  <si>
    <t xml:space="preserve">Grundbetrag bei </t>
  </si>
  <si>
    <t xml:space="preserve">Erhöhter Betrag bei </t>
  </si>
  <si>
    <t>Betreuungsleistungen</t>
  </si>
  <si>
    <t>Pflegestufe I bis III</t>
  </si>
  <si>
    <t>Pflegestufe 0</t>
  </si>
  <si>
    <t>(bis 30.06.2008)</t>
  </si>
  <si>
    <t>Schlüssel-Nr. 4700</t>
  </si>
  <si>
    <t>Schlüssel-Nr. 4701</t>
  </si>
  <si>
    <t>Schlüssel-Nr. 4702</t>
  </si>
  <si>
    <t>Schlüssel-Nr. 4703</t>
  </si>
  <si>
    <t>KG 48</t>
  </si>
  <si>
    <t>Vollstationäre Vergütungszu-</t>
  </si>
  <si>
    <t>Teilstationäre Vergütungszu-</t>
  </si>
  <si>
    <t>Anschubfinanzierung für</t>
  </si>
  <si>
    <t>schläge</t>
  </si>
  <si>
    <t>ambulant betreute</t>
  </si>
  <si>
    <t>(§ 87b SGB XI)</t>
  </si>
  <si>
    <t>Wohngruppen</t>
  </si>
  <si>
    <t>Schlüssel-Nr. 4704</t>
  </si>
  <si>
    <t>Schlüssel-Nr. 4710</t>
  </si>
  <si>
    <t>Schlüssel-Nr. 4711</t>
  </si>
  <si>
    <t>Schlüssel-Nr. 4840</t>
  </si>
  <si>
    <t>WEITERENTW. D. VERSORGUNGSSTRUKT. KG 48</t>
  </si>
  <si>
    <t>WEITERENTW. VERSORG. STRUKTUREN KG 49</t>
  </si>
  <si>
    <t>Wohngruppenzuschlag</t>
  </si>
  <si>
    <t>Personalkosten der</t>
  </si>
  <si>
    <t xml:space="preserve">Sachkosten und </t>
  </si>
  <si>
    <t>Vorlaufkosten</t>
  </si>
  <si>
    <t>Pflegeberater</t>
  </si>
  <si>
    <t>Finanzierungsanteile der</t>
  </si>
  <si>
    <t>der Pflegeberatung</t>
  </si>
  <si>
    <t>Pflegeberatung</t>
  </si>
  <si>
    <t>- neu ab 4. Quartal 2008 -</t>
  </si>
  <si>
    <t>Schlüssel-Nr. 4850</t>
  </si>
  <si>
    <t>Schlüssel-Nr. 4900</t>
  </si>
  <si>
    <t>Schlüssel-Nr. 4910</t>
  </si>
  <si>
    <t>Schlüssel-Nr. 4911</t>
  </si>
  <si>
    <t>WEITERENTWICKLUNG DER VERSORGUNGSSTRUKTUREN   Kontengruppe 49</t>
  </si>
  <si>
    <t>Pflegeberatung - Erstattungen</t>
  </si>
  <si>
    <t>an andere Pflegekassen</t>
  </si>
  <si>
    <t>von anderen Pflegekassen</t>
  </si>
  <si>
    <t>an andere Stellen</t>
  </si>
  <si>
    <t>von anderen Stellen</t>
  </si>
  <si>
    <t>Schlüssel-Nr. 4920</t>
  </si>
  <si>
    <t>Schlüssel-Nr. 4930</t>
  </si>
  <si>
    <t>Schlüssel-Nr. 4940</t>
  </si>
  <si>
    <t>Schlüssel-Nr. 4941</t>
  </si>
  <si>
    <t>WEITERENTW. VERSORGUNGSSTRUKT. KG 49</t>
  </si>
  <si>
    <t>Pflegeberatung-Erstattungen</t>
  </si>
  <si>
    <t>Einnahmen aus der Anschub-</t>
  </si>
  <si>
    <t>finanzierung für Pflegestütz-</t>
  </si>
  <si>
    <t>pflichtversicherung</t>
  </si>
  <si>
    <t>punkte</t>
  </si>
  <si>
    <t>Schlüssel-Nr. 4950</t>
  </si>
  <si>
    <t>Schlüssel-Nr. 4960</t>
  </si>
  <si>
    <t>TEILSTATIONÄRE PFLEGE KG 50</t>
  </si>
  <si>
    <t>Tages- und Nachtpflege</t>
  </si>
  <si>
    <t>Schlüssel-Nr. 5000</t>
  </si>
  <si>
    <t>Schlüssel-Nr. 5010</t>
  </si>
  <si>
    <t>Schlüssel-Nr. 5020</t>
  </si>
  <si>
    <t>Schl.-Nrn. 5000, 5010, 5020</t>
  </si>
  <si>
    <t>KURZZEITPFLEGE Kontengruppe 51</t>
  </si>
  <si>
    <t>Kurzzeitpflege in zugelassenen</t>
  </si>
  <si>
    <t>Kurzzeitpflege in sonstigen</t>
  </si>
  <si>
    <t>Kurzzeitpflege in</t>
  </si>
  <si>
    <t>Kurzzeitpflege</t>
  </si>
  <si>
    <t>Einrichtungen</t>
  </si>
  <si>
    <t>Einrichtungen für Kinder</t>
  </si>
  <si>
    <t>Reha-Einrichtungen</t>
  </si>
  <si>
    <t>Schlüssel-Nr. 5100</t>
  </si>
  <si>
    <t>Schlüssel-Nr. 5101</t>
  </si>
  <si>
    <t>Schlüssel-Nr. 5102</t>
  </si>
  <si>
    <t>Kontengruppe 51</t>
  </si>
  <si>
    <t>VOLLSTATIONÄRE PFLEGE   Kontengruppen 52</t>
  </si>
  <si>
    <t>Vollstationäre Pflege</t>
  </si>
  <si>
    <t>Schlüssel-Nr. 5200</t>
  </si>
  <si>
    <t>Schlüssel-Nr. 5210</t>
  </si>
  <si>
    <t>Schlüssel-Nr. 5220</t>
  </si>
  <si>
    <t>Schlüssel-Nr. 5230</t>
  </si>
  <si>
    <t>Kontengruppe 53</t>
  </si>
  <si>
    <t xml:space="preserve">Bonuszahlung nach </t>
  </si>
  <si>
    <t>Zuschuß für</t>
  </si>
  <si>
    <t xml:space="preserve">§ 87a Abs. 4 SGB XI bei </t>
  </si>
  <si>
    <t>Kontengruppe 52</t>
  </si>
  <si>
    <t>vollstationäre Pflege</t>
  </si>
  <si>
    <t>Rückstufung</t>
  </si>
  <si>
    <t>(ohne 53 und 54)</t>
  </si>
  <si>
    <t>Schlüssel-Nr. 5240</t>
  </si>
  <si>
    <t xml:space="preserve">i n s g e s a m t </t>
  </si>
  <si>
    <t>Schlüssel-Nr. 5300</t>
  </si>
  <si>
    <t>Schlüssel-Nr. 5310</t>
  </si>
  <si>
    <t>ZUSCHUSS FÜR VOLLSTATIONÄRE PFLEGE   KG 53</t>
  </si>
  <si>
    <t>TEILWEISE KOSTENERSTATTTUNG KG 54</t>
  </si>
  <si>
    <t xml:space="preserve">Zuschuß für </t>
  </si>
  <si>
    <t>Teilweise Kostenerstattung</t>
  </si>
  <si>
    <t>für vollstationäre Pflege</t>
  </si>
  <si>
    <t>Schlüssel-Nr. 5320</t>
  </si>
  <si>
    <t>Schl.-Nrn. 5300, 5310, 5320</t>
  </si>
  <si>
    <t>Schlüssel-Nr. 5400</t>
  </si>
  <si>
    <t>Schlüssel-Nr. 5410</t>
  </si>
  <si>
    <t>TEILWEISE  KOSTENERSTATTUNG  FÜR  VOLLSTAT. PFLEGE  KG 54</t>
  </si>
  <si>
    <t>VOLLSTAT.BEHH.KG55</t>
  </si>
  <si>
    <t>Pflege in vollstationären</t>
  </si>
  <si>
    <t>der Behindertenhilfe</t>
  </si>
  <si>
    <t>Schlüssel-Nr. 5420</t>
  </si>
  <si>
    <t>Schlüssel-Nr. 5430</t>
  </si>
  <si>
    <t>Schl.-Nr. 5400, 5410, 5420, 5430</t>
  </si>
  <si>
    <t>Schlüssel-Nr. 5500</t>
  </si>
  <si>
    <t>Persönl. Budgets KG56</t>
  </si>
  <si>
    <t>AUFWANDSERST.KG58</t>
  </si>
  <si>
    <t>LEISTUNGSAUSG. INSG.</t>
  </si>
  <si>
    <t>Stationäre Pflege</t>
  </si>
  <si>
    <t>Persönliche Budgets</t>
  </si>
  <si>
    <t>Pauschalbeträge sowie</t>
  </si>
  <si>
    <t>Ausgaben für Leistungen</t>
  </si>
  <si>
    <t>nach § 17 SGB IX</t>
  </si>
  <si>
    <t>Erstattungen nach</t>
  </si>
  <si>
    <t>tatsächlichem Aufwand</t>
  </si>
  <si>
    <t>Schlüssel-Nrn. 5200 - 5500</t>
  </si>
  <si>
    <t>Schlüssel-Nr. 5600</t>
  </si>
  <si>
    <t>Schlüssel-Nr. 5800</t>
  </si>
  <si>
    <t>Schlüssel-Nr. 5999</t>
  </si>
  <si>
    <t>VERMÖGENSAUFWENDUNGEN  UND  SONSTIGE  AUSGABEN</t>
  </si>
  <si>
    <t>Vermögensaufwendungen</t>
  </si>
  <si>
    <t>Zahlungen an den</t>
  </si>
  <si>
    <t>Zahlung bei</t>
  </si>
  <si>
    <t>und sonstige Ausgaben (ohne</t>
  </si>
  <si>
    <t>Überschreitung der</t>
  </si>
  <si>
    <t>und sonstige Ausgaben</t>
  </si>
  <si>
    <t>Pos. 670, 692 u. ohne KA 690)</t>
  </si>
  <si>
    <t>Begutachtungsfristen</t>
  </si>
  <si>
    <t>Schlüssel-Nr. 6000</t>
  </si>
  <si>
    <t>Schlüssel-Nr. 6700</t>
  </si>
  <si>
    <t>Schlüssel-Nr. 6920</t>
  </si>
  <si>
    <t>Schlüssel-Nr. 6999</t>
  </si>
  <si>
    <t>V E R W A L T U N G S-  U N D  V E R F A H R E N S K O S T E N</t>
  </si>
  <si>
    <t>Verwaltungskosten-</t>
  </si>
  <si>
    <t>Medizinischer Dienst</t>
  </si>
  <si>
    <t>Externe Gutachter</t>
  </si>
  <si>
    <t>Sonstige</t>
  </si>
  <si>
    <t>pauschale</t>
  </si>
  <si>
    <t>Verwaltungskosten</t>
  </si>
  <si>
    <t>(ohne KA 700 und 750)</t>
  </si>
  <si>
    <t>Schlüssel-Nr. 7000</t>
  </si>
  <si>
    <t>Schlüssel-Nr. 7500</t>
  </si>
  <si>
    <t>Schlüssel-Nr. 7501</t>
  </si>
  <si>
    <t>Schlüssel-Nr.  7995</t>
  </si>
  <si>
    <t>E R G E B N I S</t>
  </si>
  <si>
    <t>M I T G L I E D E R</t>
  </si>
  <si>
    <t>Ü B E R S C H U S S</t>
  </si>
  <si>
    <t>A U S G A B E N</t>
  </si>
  <si>
    <t>D E R</t>
  </si>
  <si>
    <t>Durchschnittliche Zahl</t>
  </si>
  <si>
    <t>E I N N A H M E N /</t>
  </si>
  <si>
    <t>der Mitglieder</t>
  </si>
  <si>
    <t>im Berichtszeitraum</t>
  </si>
  <si>
    <t>Schlüssel-Nr. 7999</t>
  </si>
  <si>
    <t>Schlüssel-Nr. 8999</t>
  </si>
  <si>
    <t>Schl-Nr. 9998</t>
  </si>
  <si>
    <t>Schl.-Nr. 9999</t>
  </si>
  <si>
    <t>Einnahmen-</t>
  </si>
  <si>
    <t>Ausgaben-</t>
  </si>
  <si>
    <t>überschuss</t>
  </si>
  <si>
    <r>
      <t>von</t>
    </r>
    <r>
      <rPr>
        <b/>
        <sz val="10"/>
        <rFont val="Arial"/>
        <family val="2"/>
      </rPr>
      <t xml:space="preserve"> der privaten Pflege-</t>
    </r>
  </si>
  <si>
    <t>QUARTALSSTATISTIK DER LANDW. PFLEGEKASSE</t>
  </si>
  <si>
    <t>ÜBER EINNAHMEN UND AUSGABEN SOWIE MITGLIEDER (PV45)</t>
  </si>
  <si>
    <t>ÜBERSICHT ÜBER DIE WESENTLICHEN ZAHLENANGABEN AUS PV 45</t>
  </si>
  <si>
    <t>Einnahmen und Ausgaben</t>
  </si>
  <si>
    <t>1.-4. Quartal 2012
EUR</t>
  </si>
  <si>
    <t>1. Quartal 2013
EUR</t>
  </si>
  <si>
    <t>Schl.Nr.</t>
  </si>
  <si>
    <t xml:space="preserve">Beitragseinnahmen insgesamt </t>
  </si>
  <si>
    <t>Sonstige Einnahmen (mit Finanzausgleich)</t>
  </si>
  <si>
    <t>E I N N A H M E N   i n s g e s a m t</t>
  </si>
  <si>
    <t>Leistungsausgaben insgesamt</t>
  </si>
  <si>
    <t xml:space="preserve">davon </t>
  </si>
  <si>
    <t xml:space="preserve"> - Pflegesachleistung</t>
  </si>
  <si>
    <t xml:space="preserve"> - Pflegegeld</t>
  </si>
  <si>
    <t>- Häusliche Pflege b. Verh. der Pflegeperson</t>
  </si>
  <si>
    <t xml:space="preserve"> - Pflegehilfsmittel u. technische Hilfen</t>
  </si>
  <si>
    <t>4300 bis 4320</t>
  </si>
  <si>
    <t xml:space="preserve"> - Beiträge zur Rentenversicherung</t>
  </si>
  <si>
    <t xml:space="preserve"> - Tages- und Nachtpflege</t>
  </si>
  <si>
    <t>5000 bis 5020</t>
  </si>
  <si>
    <t xml:space="preserve"> - Kurzzeitpflege</t>
  </si>
  <si>
    <t xml:space="preserve"> - vollstationäre Pflege</t>
  </si>
  <si>
    <t>5200 bis 5230</t>
  </si>
  <si>
    <t xml:space="preserve"> - Sonstiges</t>
  </si>
  <si>
    <t>Differenz</t>
  </si>
  <si>
    <t>Vermögensaufwendungen und 
sonstige Ausgaben (ohne Verwaltungskosten)</t>
  </si>
  <si>
    <t>A U S G A B E N    i n s g e s a m t</t>
  </si>
  <si>
    <t>Überschuß der Einnahmen</t>
  </si>
  <si>
    <t/>
  </si>
  <si>
    <t>Überschuß der Ausgaben</t>
  </si>
  <si>
    <r>
      <t xml:space="preserve">BERICHTSZEITRAUM: </t>
    </r>
    <r>
      <rPr>
        <b/>
        <u val="single"/>
        <sz val="14"/>
        <rFont val="Arial"/>
        <family val="2"/>
      </rPr>
      <t>VOM 01.01.2013 bis 31.12.2013</t>
    </r>
  </si>
  <si>
    <t>2. Quartal 2013
EUR</t>
  </si>
  <si>
    <t>3. Quartal 2013
EUR</t>
  </si>
  <si>
    <t>4. Quartal 2013
EUR</t>
  </si>
  <si>
    <t>1.-4. Quartal 2013
EUR</t>
  </si>
  <si>
    <t>4 Q</t>
  </si>
  <si>
    <t>3 Q</t>
  </si>
  <si>
    <t>2 Q</t>
  </si>
  <si>
    <t>1 Q</t>
  </si>
  <si>
    <t>4000 bis 4041</t>
  </si>
  <si>
    <t>4100 bis 4130</t>
  </si>
  <si>
    <t>5100 bis 5103</t>
  </si>
  <si>
    <t>BEARBEITET UND ZUSAMMENGESTELLT:  SOZIALVERSICHERUNG FÜR LANDWIRTSCHAFT, FORSTEN UND GARTENBAU, KASSEL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</si>
</sst>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##,###,###,###,##0\ ;[Red]\ \-#,###,###,###,###,##0\ "/>
    <numFmt numFmtId="169" formatCode="#,##0&quot;  &quot;"/>
    <numFmt numFmtId="170" formatCode="#,##0.00&quot;  &quot;"/>
    <numFmt numFmtId="171" formatCode="#,##0\ \ \ \ \ \ \ \ \ \ \ "/>
    <numFmt numFmtId="172" formatCode="\ \ \ "/>
    <numFmt numFmtId="173" formatCode="#,##0&quot;      &quot;"/>
    <numFmt numFmtId="174" formatCode="#,##0&quot;   &quot;"/>
    <numFmt numFmtId="175" formatCode="#,##0.0"/>
    <numFmt numFmtId="176" formatCode="#,##0.000"/>
    <numFmt numFmtId="177" formatCode="#,##0.0&quot;      &quot;"/>
    <numFmt numFmtId="178" formatCode="#,##0.00&quot;      &quot;"/>
    <numFmt numFmtId="179" formatCode="0.000"/>
    <numFmt numFmtId="180" formatCode="0.0000"/>
    <numFmt numFmtId="181" formatCode="0.0"/>
    <numFmt numFmtId="182" formatCode="#,##0__"/>
    <numFmt numFmtId="183" formatCode="#,##0.00_ ;[Red]\-#,##0.00\ 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sz val="10"/>
      <name val="MS Sans Serif"/>
      <family val="0"/>
    </font>
    <font>
      <b/>
      <sz val="12"/>
      <name val="MS Sans Serif"/>
      <family val="2"/>
    </font>
    <font>
      <b/>
      <sz val="11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6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54" applyFont="1" applyBorder="1" applyAlignment="1">
      <alignment vertical="center"/>
      <protection/>
    </xf>
    <xf numFmtId="0" fontId="7" fillId="0" borderId="11" xfId="54" applyFont="1" applyBorder="1" applyAlignment="1">
      <alignment horizontal="centerContinuous" vertical="center"/>
      <protection/>
    </xf>
    <xf numFmtId="0" fontId="7" fillId="0" borderId="11" xfId="54" applyFont="1" applyBorder="1" applyAlignment="1">
      <alignment vertical="center"/>
      <protection/>
    </xf>
    <xf numFmtId="0" fontId="7" fillId="0" borderId="12" xfId="54" applyFont="1" applyBorder="1" applyAlignment="1">
      <alignment horizontal="centerContinuous" vertical="center"/>
      <protection/>
    </xf>
    <xf numFmtId="0" fontId="1" fillId="0" borderId="0" xfId="54" applyFont="1" applyAlignment="1">
      <alignment vertical="center"/>
      <protection/>
    </xf>
    <xf numFmtId="0" fontId="7" fillId="0" borderId="13" xfId="0" applyFont="1" applyFill="1" applyBorder="1" applyAlignment="1">
      <alignment horizontal="center"/>
    </xf>
    <xf numFmtId="0" fontId="7" fillId="0" borderId="14" xfId="54" applyFont="1" applyBorder="1" applyAlignment="1">
      <alignment horizontal="left"/>
      <protection/>
    </xf>
    <xf numFmtId="0" fontId="7" fillId="0" borderId="14" xfId="54" applyFont="1" applyBorder="1" applyAlignment="1">
      <alignment horizontal="centerContinuous"/>
      <protection/>
    </xf>
    <xf numFmtId="0" fontId="7" fillId="0" borderId="14" xfId="54" applyFont="1" applyBorder="1" applyAlignment="1">
      <alignment/>
      <protection/>
    </xf>
    <xf numFmtId="0" fontId="7" fillId="0" borderId="15" xfId="54" applyFont="1" applyBorder="1" applyAlignment="1">
      <alignment horizontal="centerContinuous"/>
      <protection/>
    </xf>
    <xf numFmtId="0" fontId="1" fillId="0" borderId="0" xfId="54" applyFont="1">
      <alignment/>
      <protection/>
    </xf>
    <xf numFmtId="0" fontId="6" fillId="0" borderId="0" xfId="54" applyFont="1" applyBorder="1">
      <alignment/>
      <protection/>
    </xf>
    <xf numFmtId="0" fontId="0" fillId="0" borderId="0" xfId="54" applyFont="1" applyBorder="1" applyAlignment="1">
      <alignment/>
      <protection/>
    </xf>
    <xf numFmtId="0" fontId="6" fillId="0" borderId="16" xfId="54" applyFont="1" applyBorder="1">
      <alignment/>
      <protection/>
    </xf>
    <xf numFmtId="0" fontId="8" fillId="0" borderId="16" xfId="54" applyFont="1" applyBorder="1">
      <alignment/>
      <protection/>
    </xf>
    <xf numFmtId="0" fontId="9" fillId="0" borderId="0" xfId="54" applyFont="1" applyBorder="1" applyAlignment="1">
      <alignment/>
      <protection/>
    </xf>
    <xf numFmtId="0" fontId="6" fillId="0" borderId="16" xfId="54" applyFont="1" applyBorder="1" applyAlignment="1">
      <alignment/>
      <protection/>
    </xf>
    <xf numFmtId="0" fontId="0" fillId="0" borderId="17" xfId="54" applyFont="1" applyBorder="1" applyAlignment="1">
      <alignment/>
      <protection/>
    </xf>
    <xf numFmtId="0" fontId="6" fillId="0" borderId="0" xfId="54" applyFont="1" applyBorder="1" applyAlignment="1">
      <alignment/>
      <protection/>
    </xf>
    <xf numFmtId="0" fontId="10" fillId="0" borderId="0" xfId="54" applyFont="1" applyBorder="1" applyAlignment="1">
      <alignment/>
      <protection/>
    </xf>
    <xf numFmtId="0" fontId="8" fillId="0" borderId="16" xfId="54" applyFont="1" applyBorder="1" applyAlignment="1">
      <alignment/>
      <protection/>
    </xf>
    <xf numFmtId="0" fontId="6" fillId="0" borderId="16" xfId="54" applyFont="1" applyBorder="1" applyAlignment="1">
      <alignment horizontal="left"/>
      <protection/>
    </xf>
    <xf numFmtId="0" fontId="6" fillId="0" borderId="17" xfId="54" applyFont="1" applyBorder="1">
      <alignment/>
      <protection/>
    </xf>
    <xf numFmtId="0" fontId="6" fillId="0" borderId="0" xfId="54" applyFont="1" applyBorder="1" applyAlignme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6" fillId="0" borderId="16" xfId="54" applyFont="1" applyBorder="1" applyAlignment="1">
      <alignment horizontal="centerContinuous"/>
      <protection/>
    </xf>
    <xf numFmtId="0" fontId="8" fillId="0" borderId="16" xfId="54" applyFont="1" applyBorder="1" applyAlignment="1">
      <alignment horizontal="left"/>
      <protection/>
    </xf>
    <xf numFmtId="0" fontId="9" fillId="0" borderId="0" xfId="54" applyFont="1" applyBorder="1" applyAlignment="1">
      <alignment horizontal="centerContinuous"/>
      <protection/>
    </xf>
    <xf numFmtId="0" fontId="0" fillId="0" borderId="17" xfId="54" applyFont="1" applyBorder="1" applyAlignment="1">
      <alignment horizontal="centerContinuous"/>
      <protection/>
    </xf>
    <xf numFmtId="0" fontId="9" fillId="0" borderId="18" xfId="54" applyFont="1" applyBorder="1" applyAlignment="1">
      <alignment horizontal="left"/>
      <protection/>
    </xf>
    <xf numFmtId="0" fontId="9" fillId="0" borderId="18" xfId="54" applyFont="1" applyBorder="1" applyAlignment="1">
      <alignment horizontal="centerContinuous"/>
      <protection/>
    </xf>
    <xf numFmtId="0" fontId="9" fillId="0" borderId="19" xfId="54" applyFont="1" applyBorder="1" applyAlignment="1">
      <alignment horizontal="left"/>
      <protection/>
    </xf>
    <xf numFmtId="0" fontId="9" fillId="0" borderId="20" xfId="54" applyFont="1" applyBorder="1" applyAlignment="1">
      <alignment horizontal="left"/>
      <protection/>
    </xf>
    <xf numFmtId="0" fontId="9" fillId="0" borderId="0" xfId="54" applyFont="1" applyBorder="1" applyAlignment="1">
      <alignment horizontal="left"/>
      <protection/>
    </xf>
    <xf numFmtId="0" fontId="1" fillId="0" borderId="21" xfId="54" applyFont="1" applyBorder="1" applyAlignment="1">
      <alignment horizontal="centerContinuous"/>
      <protection/>
    </xf>
    <xf numFmtId="0" fontId="9" fillId="0" borderId="16" xfId="54" applyFont="1" applyBorder="1" applyAlignment="1">
      <alignment horizontal="left"/>
      <protection/>
    </xf>
    <xf numFmtId="0" fontId="0" fillId="0" borderId="22" xfId="54" applyFont="1" applyBorder="1" applyAlignment="1">
      <alignment horizontal="center"/>
      <protection/>
    </xf>
    <xf numFmtId="0" fontId="0" fillId="0" borderId="17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9" fillId="0" borderId="21" xfId="54" applyFont="1" applyBorder="1" applyAlignment="1">
      <alignment horizontal="center"/>
      <protection/>
    </xf>
    <xf numFmtId="0" fontId="9" fillId="0" borderId="16" xfId="54" applyFont="1" applyBorder="1" applyAlignment="1">
      <alignment horizontal="center"/>
      <protection/>
    </xf>
    <xf numFmtId="0" fontId="9" fillId="0" borderId="22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1" fillId="0" borderId="14" xfId="54" applyFont="1" applyBorder="1" applyAlignment="1" quotePrefix="1">
      <alignment horizontal="left"/>
      <protection/>
    </xf>
    <xf numFmtId="0" fontId="0" fillId="0" borderId="24" xfId="54" applyFont="1" applyBorder="1">
      <alignment/>
      <protection/>
    </xf>
    <xf numFmtId="0" fontId="1" fillId="0" borderId="25" xfId="54" applyFont="1" applyBorder="1" applyAlignment="1" quotePrefix="1">
      <alignment horizontal="left"/>
      <protection/>
    </xf>
    <xf numFmtId="0" fontId="0" fillId="0" borderId="26" xfId="54" applyFont="1" applyBorder="1">
      <alignment/>
      <protection/>
    </xf>
    <xf numFmtId="0" fontId="0" fillId="0" borderId="27" xfId="54" applyFont="1" applyBorder="1">
      <alignment/>
      <protection/>
    </xf>
    <xf numFmtId="0" fontId="0" fillId="0" borderId="28" xfId="0" applyFont="1" applyFill="1" applyBorder="1" applyAlignment="1">
      <alignment/>
    </xf>
    <xf numFmtId="0" fontId="1" fillId="0" borderId="29" xfId="54" applyFont="1" applyBorder="1" applyAlignment="1">
      <alignment horizontal="center"/>
      <protection/>
    </xf>
    <xf numFmtId="0" fontId="1" fillId="0" borderId="30" xfId="54" applyFont="1" applyBorder="1" applyAlignment="1">
      <alignment horizontal="center"/>
      <protection/>
    </xf>
    <xf numFmtId="0" fontId="8" fillId="0" borderId="31" xfId="54" applyFont="1" applyBorder="1">
      <alignment/>
      <protection/>
    </xf>
    <xf numFmtId="4" fontId="6" fillId="0" borderId="32" xfId="54" applyNumberFormat="1" applyFont="1" applyBorder="1">
      <alignment/>
      <protection/>
    </xf>
    <xf numFmtId="170" fontId="6" fillId="0" borderId="32" xfId="54" applyNumberFormat="1" applyFont="1" applyBorder="1">
      <alignment/>
      <protection/>
    </xf>
    <xf numFmtId="170" fontId="6" fillId="0" borderId="33" xfId="54" applyNumberFormat="1" applyFont="1" applyBorder="1">
      <alignment/>
      <protection/>
    </xf>
    <xf numFmtId="4" fontId="8" fillId="0" borderId="0" xfId="54" applyNumberFormat="1" applyFont="1" applyBorder="1">
      <alignment/>
      <protection/>
    </xf>
    <xf numFmtId="0" fontId="7" fillId="0" borderId="25" xfId="54" applyFont="1" applyBorder="1" applyAlignment="1">
      <alignment horizontal="left"/>
      <protection/>
    </xf>
    <xf numFmtId="0" fontId="0" fillId="0" borderId="34" xfId="54" applyFont="1" applyBorder="1" applyAlignment="1">
      <alignment/>
      <protection/>
    </xf>
    <xf numFmtId="0" fontId="6" fillId="0" borderId="35" xfId="54" applyFont="1" applyBorder="1">
      <alignment/>
      <protection/>
    </xf>
    <xf numFmtId="0" fontId="10" fillId="0" borderId="17" xfId="54" applyFont="1" applyBorder="1" applyAlignment="1">
      <alignment/>
      <protection/>
    </xf>
    <xf numFmtId="0" fontId="6" fillId="0" borderId="0" xfId="54" applyFont="1" applyBorder="1" applyAlignment="1">
      <alignment horizontal="centerContinuous"/>
      <protection/>
    </xf>
    <xf numFmtId="0" fontId="9" fillId="0" borderId="20" xfId="54" applyFont="1" applyBorder="1" applyAlignment="1">
      <alignment horizontal="centerContinuous"/>
      <protection/>
    </xf>
    <xf numFmtId="0" fontId="10" fillId="0" borderId="35" xfId="54" applyFont="1" applyBorder="1">
      <alignment/>
      <protection/>
    </xf>
    <xf numFmtId="0" fontId="10" fillId="0" borderId="16" xfId="54" applyFont="1" applyBorder="1" applyAlignment="1">
      <alignment/>
      <protection/>
    </xf>
    <xf numFmtId="0" fontId="10" fillId="0" borderId="16" xfId="54" applyFont="1" applyBorder="1" applyAlignment="1">
      <alignment horizontal="left"/>
      <protection/>
    </xf>
    <xf numFmtId="0" fontId="9" fillId="0" borderId="20" xfId="54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9" fillId="0" borderId="36" xfId="54" applyFont="1" applyBorder="1" applyAlignment="1">
      <alignment horizontal="center"/>
      <protection/>
    </xf>
    <xf numFmtId="0" fontId="0" fillId="0" borderId="37" xfId="54" applyFont="1" applyBorder="1">
      <alignment/>
      <protection/>
    </xf>
    <xf numFmtId="0" fontId="1" fillId="0" borderId="34" xfId="54" applyFont="1" applyBorder="1" applyAlignment="1">
      <alignment/>
      <protection/>
    </xf>
    <xf numFmtId="0" fontId="8" fillId="0" borderId="17" xfId="54" applyFont="1" applyBorder="1" applyAlignment="1">
      <alignment/>
      <protection/>
    </xf>
    <xf numFmtId="0" fontId="1" fillId="0" borderId="17" xfId="54" applyFont="1" applyBorder="1" applyAlignment="1">
      <alignment horizontal="centerContinuous"/>
      <protection/>
    </xf>
    <xf numFmtId="0" fontId="6" fillId="0" borderId="0" xfId="54" applyFont="1" applyBorder="1" applyAlignment="1">
      <alignment horizontal="left"/>
      <protection/>
    </xf>
    <xf numFmtId="0" fontId="9" fillId="0" borderId="18" xfId="54" applyFont="1" applyBorder="1" applyAlignment="1">
      <alignment/>
      <protection/>
    </xf>
    <xf numFmtId="0" fontId="11" fillId="0" borderId="16" xfId="54" applyFont="1" applyBorder="1" applyAlignment="1">
      <alignment horizontal="centerContinuous"/>
      <protection/>
    </xf>
    <xf numFmtId="0" fontId="0" fillId="0" borderId="34" xfId="54" applyFont="1" applyBorder="1" applyAlignment="1">
      <alignment horizontal="centerContinuous"/>
      <protection/>
    </xf>
    <xf numFmtId="0" fontId="6" fillId="0" borderId="16" xfId="54" applyFont="1" applyBorder="1" applyAlignment="1">
      <alignment horizontal="centerContinuous"/>
      <protection/>
    </xf>
    <xf numFmtId="0" fontId="10" fillId="0" borderId="17" xfId="54" applyFont="1" applyBorder="1" applyAlignment="1">
      <alignment horizontal="centerContinuous"/>
      <protection/>
    </xf>
    <xf numFmtId="0" fontId="9" fillId="0" borderId="18" xfId="54" applyFont="1" applyBorder="1" applyAlignment="1">
      <alignment horizontal="center"/>
      <protection/>
    </xf>
    <xf numFmtId="0" fontId="1" fillId="0" borderId="23" xfId="54" applyFont="1" applyBorder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6" fillId="0" borderId="17" xfId="54" applyFont="1" applyBorder="1" applyAlignment="1">
      <alignment horizontal="centerContinuous"/>
      <protection/>
    </xf>
    <xf numFmtId="0" fontId="1" fillId="0" borderId="16" xfId="54" applyFont="1" applyBorder="1">
      <alignment/>
      <protection/>
    </xf>
    <xf numFmtId="0" fontId="1" fillId="0" borderId="19" xfId="54" applyFont="1" applyBorder="1">
      <alignment/>
      <protection/>
    </xf>
    <xf numFmtId="0" fontId="1" fillId="0" borderId="20" xfId="54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34" xfId="54" applyFont="1" applyBorder="1" applyAlignment="1">
      <alignment/>
      <protection/>
    </xf>
    <xf numFmtId="0" fontId="6" fillId="0" borderId="16" xfId="54" applyFont="1" applyBorder="1" applyAlignment="1">
      <alignment/>
      <protection/>
    </xf>
    <xf numFmtId="0" fontId="6" fillId="0" borderId="38" xfId="54" applyFont="1" applyBorder="1" applyAlignment="1">
      <alignment/>
      <protection/>
    </xf>
    <xf numFmtId="0" fontId="11" fillId="0" borderId="35" xfId="54" applyFont="1" applyBorder="1" applyAlignment="1">
      <alignment horizontal="centerContinuous"/>
      <protection/>
    </xf>
    <xf numFmtId="0" fontId="10" fillId="0" borderId="34" xfId="54" applyFont="1" applyBorder="1" applyAlignment="1">
      <alignment horizontal="centerContinuous"/>
      <protection/>
    </xf>
    <xf numFmtId="0" fontId="0" fillId="0" borderId="0" xfId="54" applyFont="1" applyBorder="1" applyAlignment="1">
      <alignment horizontal="left"/>
      <protection/>
    </xf>
    <xf numFmtId="0" fontId="9" fillId="0" borderId="16" xfId="54" applyFont="1" applyBorder="1">
      <alignment/>
      <protection/>
    </xf>
    <xf numFmtId="0" fontId="9" fillId="0" borderId="0" xfId="54" applyFont="1">
      <alignment/>
      <protection/>
    </xf>
    <xf numFmtId="0" fontId="9" fillId="0" borderId="20" xfId="54" applyFont="1" applyBorder="1">
      <alignment/>
      <protection/>
    </xf>
    <xf numFmtId="0" fontId="9" fillId="0" borderId="39" xfId="54" applyFont="1" applyBorder="1" applyAlignment="1">
      <alignment horizontal="left"/>
      <protection/>
    </xf>
    <xf numFmtId="0" fontId="1" fillId="0" borderId="40" xfId="54" applyFont="1" applyBorder="1" applyAlignment="1">
      <alignment horizontal="centerContinuous"/>
      <protection/>
    </xf>
    <xf numFmtId="0" fontId="0" fillId="0" borderId="41" xfId="54" applyFont="1" applyBorder="1" applyAlignment="1">
      <alignment horizontal="center"/>
      <protection/>
    </xf>
    <xf numFmtId="0" fontId="0" fillId="0" borderId="42" xfId="54" applyFont="1" applyBorder="1" applyAlignment="1">
      <alignment horizontal="center"/>
      <protection/>
    </xf>
    <xf numFmtId="0" fontId="0" fillId="0" borderId="43" xfId="54" applyFont="1" applyBorder="1" applyAlignment="1">
      <alignment horizontal="center"/>
      <protection/>
    </xf>
    <xf numFmtId="0" fontId="6" fillId="0" borderId="16" xfId="54" applyFont="1" applyBorder="1" applyAlignment="1">
      <alignment horizontal="left"/>
      <protection/>
    </xf>
    <xf numFmtId="0" fontId="0" fillId="0" borderId="38" xfId="54" applyFont="1" applyBorder="1" applyAlignment="1">
      <alignment/>
      <protection/>
    </xf>
    <xf numFmtId="0" fontId="6" fillId="0" borderId="35" xfId="54" applyFont="1" applyBorder="1" applyAlignment="1">
      <alignment horizontal="left"/>
      <protection/>
    </xf>
    <xf numFmtId="0" fontId="9" fillId="0" borderId="17" xfId="54" applyFont="1" applyBorder="1">
      <alignment/>
      <protection/>
    </xf>
    <xf numFmtId="0" fontId="7" fillId="0" borderId="11" xfId="54" applyFont="1" applyBorder="1" applyAlignment="1">
      <alignment horizontal="centerContinuous"/>
      <protection/>
    </xf>
    <xf numFmtId="0" fontId="11" fillId="0" borderId="34" xfId="54" applyFont="1" applyBorder="1" applyAlignment="1">
      <alignment/>
      <protection/>
    </xf>
    <xf numFmtId="0" fontId="11" fillId="0" borderId="17" xfId="54" applyFont="1" applyBorder="1" applyAlignment="1">
      <alignment/>
      <protection/>
    </xf>
    <xf numFmtId="0" fontId="6" fillId="0" borderId="16" xfId="54" applyFont="1" applyBorder="1" applyAlignment="1">
      <alignment horizontal="center"/>
      <protection/>
    </xf>
    <xf numFmtId="0" fontId="11" fillId="0" borderId="20" xfId="54" applyFont="1" applyBorder="1" applyAlignment="1">
      <alignment/>
      <protection/>
    </xf>
    <xf numFmtId="0" fontId="9" fillId="0" borderId="44" xfId="54" applyFont="1" applyBorder="1" applyAlignment="1">
      <alignment horizontal="center"/>
      <protection/>
    </xf>
    <xf numFmtId="0" fontId="7" fillId="0" borderId="11" xfId="54" applyFont="1" applyBorder="1" applyAlignment="1">
      <alignment/>
      <protection/>
    </xf>
    <xf numFmtId="0" fontId="6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left"/>
      <protection/>
    </xf>
    <xf numFmtId="0" fontId="7" fillId="0" borderId="12" xfId="54" applyFont="1" applyBorder="1" applyAlignment="1">
      <alignment/>
      <protection/>
    </xf>
    <xf numFmtId="0" fontId="0" fillId="0" borderId="34" xfId="54" applyFont="1" applyBorder="1" applyAlignment="1">
      <alignment horizontal="left"/>
      <protection/>
    </xf>
    <xf numFmtId="0" fontId="11" fillId="0" borderId="16" xfId="54" applyFont="1" applyBorder="1" applyAlignment="1">
      <alignment horizontal="centerContinuous"/>
      <protection/>
    </xf>
    <xf numFmtId="0" fontId="10" fillId="0" borderId="17" xfId="54" applyFont="1" applyBorder="1" applyAlignment="1">
      <alignment horizontal="left"/>
      <protection/>
    </xf>
    <xf numFmtId="0" fontId="0" fillId="0" borderId="17" xfId="54" applyFont="1" applyBorder="1" applyAlignment="1">
      <alignment horizontal="left"/>
      <protection/>
    </xf>
    <xf numFmtId="0" fontId="9" fillId="0" borderId="19" xfId="54" applyFont="1" applyBorder="1" applyAlignment="1">
      <alignment horizontal="centerContinuous"/>
      <protection/>
    </xf>
    <xf numFmtId="0" fontId="9" fillId="0" borderId="20" xfId="54" applyFont="1" applyBorder="1" applyAlignment="1">
      <alignment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17" xfId="54" applyFont="1" applyBorder="1" applyAlignment="1">
      <alignment horizontal="centerContinuous"/>
      <protection/>
    </xf>
    <xf numFmtId="0" fontId="6" fillId="0" borderId="34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left"/>
      <protection/>
    </xf>
    <xf numFmtId="0" fontId="0" fillId="0" borderId="16" xfId="54" applyFont="1" applyBorder="1" applyAlignment="1" quotePrefix="1">
      <alignment horizontal="left"/>
      <protection/>
    </xf>
    <xf numFmtId="0" fontId="7" fillId="0" borderId="45" xfId="54" applyFont="1" applyBorder="1" applyAlignment="1">
      <alignment/>
      <protection/>
    </xf>
    <xf numFmtId="0" fontId="12" fillId="0" borderId="0" xfId="54" applyFont="1" applyBorder="1" applyAlignment="1">
      <alignment horizontal="left"/>
      <protection/>
    </xf>
    <xf numFmtId="0" fontId="13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left"/>
      <protection/>
    </xf>
    <xf numFmtId="0" fontId="6" fillId="0" borderId="17" xfId="54" applyFont="1" applyBorder="1" applyAlignment="1">
      <alignment horizontal="centerContinuous"/>
      <protection/>
    </xf>
    <xf numFmtId="0" fontId="14" fillId="0" borderId="18" xfId="54" applyFont="1" applyBorder="1" applyAlignment="1">
      <alignment/>
      <protection/>
    </xf>
    <xf numFmtId="0" fontId="9" fillId="0" borderId="41" xfId="54" applyFont="1" applyBorder="1" applyAlignment="1">
      <alignment horizontal="center"/>
      <protection/>
    </xf>
    <xf numFmtId="0" fontId="9" fillId="0" borderId="46" xfId="54" applyFont="1" applyBorder="1" applyAlignment="1">
      <alignment horizontal="center"/>
      <protection/>
    </xf>
    <xf numFmtId="0" fontId="1" fillId="0" borderId="26" xfId="54" applyFont="1" applyBorder="1" applyAlignment="1" quotePrefix="1">
      <alignment horizontal="left"/>
      <protection/>
    </xf>
    <xf numFmtId="0" fontId="0" fillId="0" borderId="47" xfId="54" applyFont="1" applyBorder="1">
      <alignment/>
      <protection/>
    </xf>
    <xf numFmtId="0" fontId="6" fillId="0" borderId="35" xfId="54" applyFont="1" applyBorder="1" applyAlignment="1">
      <alignment/>
      <protection/>
    </xf>
    <xf numFmtId="0" fontId="11" fillId="0" borderId="16" xfId="54" applyFont="1" applyBorder="1" applyAlignment="1">
      <alignment horizontal="left"/>
      <protection/>
    </xf>
    <xf numFmtId="0" fontId="7" fillId="0" borderId="11" xfId="54" applyFont="1" applyBorder="1" applyAlignment="1">
      <alignment horizontal="left"/>
      <protection/>
    </xf>
    <xf numFmtId="0" fontId="6" fillId="0" borderId="16" xfId="54" applyFont="1" applyBorder="1">
      <alignment/>
      <protection/>
    </xf>
    <xf numFmtId="0" fontId="0" fillId="0" borderId="44" xfId="54" applyFont="1" applyBorder="1" applyAlignment="1">
      <alignment horizontal="center"/>
      <protection/>
    </xf>
    <xf numFmtId="0" fontId="7" fillId="0" borderId="34" xfId="54" applyFont="1" applyBorder="1" applyAlignment="1">
      <alignment horizontal="centerContinuous"/>
      <protection/>
    </xf>
    <xf numFmtId="0" fontId="6" fillId="0" borderId="35" xfId="54" applyFont="1" applyBorder="1">
      <alignment/>
      <protection/>
    </xf>
    <xf numFmtId="0" fontId="9" fillId="0" borderId="19" xfId="54" applyFont="1" applyBorder="1" applyAlignment="1">
      <alignment/>
      <protection/>
    </xf>
    <xf numFmtId="0" fontId="0" fillId="0" borderId="40" xfId="54" applyFont="1" applyBorder="1" applyAlignment="1">
      <alignment horizontal="center"/>
      <protection/>
    </xf>
    <xf numFmtId="0" fontId="9" fillId="0" borderId="21" xfId="54" applyFont="1" applyBorder="1" applyAlignment="1">
      <alignment horizontal="centerContinuous"/>
      <protection/>
    </xf>
    <xf numFmtId="0" fontId="6" fillId="0" borderId="35" xfId="54" applyFont="1" applyBorder="1" applyAlignment="1">
      <alignment/>
      <protection/>
    </xf>
    <xf numFmtId="0" fontId="6" fillId="0" borderId="17" xfId="54" applyFont="1" applyBorder="1" applyAlignment="1">
      <alignment/>
      <protection/>
    </xf>
    <xf numFmtId="0" fontId="6" fillId="0" borderId="20" xfId="54" applyFont="1" applyBorder="1" applyAlignment="1">
      <alignment/>
      <protection/>
    </xf>
    <xf numFmtId="0" fontId="9" fillId="0" borderId="23" xfId="54" applyFont="1" applyBorder="1" applyAlignment="1">
      <alignment horizontal="centerContinuous"/>
      <protection/>
    </xf>
    <xf numFmtId="0" fontId="15" fillId="0" borderId="25" xfId="54" applyFont="1" applyBorder="1" applyAlignment="1">
      <alignment horizontal="left"/>
      <protection/>
    </xf>
    <xf numFmtId="0" fontId="15" fillId="0" borderId="11" xfId="54" applyFont="1" applyBorder="1" applyAlignment="1">
      <alignment horizontal="centerContinuous"/>
      <protection/>
    </xf>
    <xf numFmtId="0" fontId="11" fillId="0" borderId="34" xfId="54" applyFont="1" applyBorder="1" applyAlignment="1">
      <alignment/>
      <protection/>
    </xf>
    <xf numFmtId="0" fontId="11" fillId="0" borderId="17" xfId="54" applyFont="1" applyBorder="1" applyAlignment="1">
      <alignment/>
      <protection/>
    </xf>
    <xf numFmtId="0" fontId="7" fillId="0" borderId="12" xfId="54" applyFont="1" applyBorder="1" applyAlignment="1">
      <alignment horizontal="centerContinuous"/>
      <protection/>
    </xf>
    <xf numFmtId="0" fontId="7" fillId="0" borderId="45" xfId="54" applyFont="1" applyBorder="1" applyAlignment="1">
      <alignment horizontal="centerContinuous"/>
      <protection/>
    </xf>
    <xf numFmtId="0" fontId="6" fillId="0" borderId="0" xfId="54" applyFont="1" applyBorder="1" applyAlignment="1">
      <alignment horizontal="centerContinuous"/>
      <protection/>
    </xf>
    <xf numFmtId="0" fontId="0" fillId="0" borderId="0" xfId="54" applyFont="1" applyBorder="1" applyAlignment="1" quotePrefix="1">
      <alignment horizontal="left"/>
      <protection/>
    </xf>
    <xf numFmtId="0" fontId="7" fillId="0" borderId="25" xfId="54" applyFont="1" applyBorder="1" applyAlignment="1">
      <alignment/>
      <protection/>
    </xf>
    <xf numFmtId="0" fontId="9" fillId="0" borderId="48" xfId="54" applyFont="1" applyBorder="1" applyAlignment="1">
      <alignment horizontal="centerContinuous"/>
      <protection/>
    </xf>
    <xf numFmtId="0" fontId="7" fillId="0" borderId="12" xfId="54" applyFont="1" applyBorder="1" applyAlignment="1">
      <alignment vertical="center"/>
      <protection/>
    </xf>
    <xf numFmtId="0" fontId="7" fillId="0" borderId="35" xfId="54" applyFont="1" applyBorder="1" applyAlignment="1">
      <alignment horizontal="left"/>
      <protection/>
    </xf>
    <xf numFmtId="0" fontId="7" fillId="0" borderId="34" xfId="54" applyFont="1" applyBorder="1" applyAlignment="1">
      <alignment/>
      <protection/>
    </xf>
    <xf numFmtId="0" fontId="7" fillId="0" borderId="35" xfId="54" applyFont="1" applyBorder="1" applyAlignment="1">
      <alignment/>
      <protection/>
    </xf>
    <xf numFmtId="0" fontId="11" fillId="0" borderId="0" xfId="54" applyFont="1" applyBorder="1" applyAlignment="1">
      <alignment horizontal="centerContinuous"/>
      <protection/>
    </xf>
    <xf numFmtId="0" fontId="10" fillId="0" borderId="20" xfId="54" applyFont="1" applyBorder="1" applyAlignment="1">
      <alignment horizontal="centerContinuous"/>
      <protection/>
    </xf>
    <xf numFmtId="0" fontId="0" fillId="0" borderId="46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23" xfId="54" applyFont="1" applyBorder="1" applyAlignment="1">
      <alignment horizontal="center"/>
      <protection/>
    </xf>
    <xf numFmtId="0" fontId="1" fillId="0" borderId="26" xfId="54" applyFont="1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3" fontId="6" fillId="0" borderId="32" xfId="0" applyNumberFormat="1" applyFont="1" applyBorder="1" applyAlignment="1">
      <alignment horizontal="right"/>
    </xf>
    <xf numFmtId="0" fontId="0" fillId="0" borderId="0" xfId="54" applyFont="1">
      <alignment/>
      <protection/>
    </xf>
    <xf numFmtId="0" fontId="4" fillId="0" borderId="0" xfId="53" applyFont="1">
      <alignment/>
      <protection/>
    </xf>
    <xf numFmtId="0" fontId="16" fillId="0" borderId="0" xfId="53" applyFont="1" applyAlignment="1">
      <alignment horizontal="centerContinuous"/>
      <protection/>
    </xf>
    <xf numFmtId="0" fontId="17" fillId="0" borderId="0" xfId="53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17" fillId="0" borderId="0" xfId="53" applyFont="1">
      <alignment/>
      <protection/>
    </xf>
    <xf numFmtId="0" fontId="19" fillId="0" borderId="0" xfId="53" applyFont="1" applyAlignment="1" quotePrefix="1">
      <alignment horizontal="left" vertical="center"/>
      <protection/>
    </xf>
    <xf numFmtId="0" fontId="9" fillId="0" borderId="0" xfId="53" applyFont="1" applyAlignment="1">
      <alignment vertical="center"/>
      <protection/>
    </xf>
    <xf numFmtId="0" fontId="0" fillId="0" borderId="0" xfId="53" applyFont="1">
      <alignment/>
      <protection/>
    </xf>
    <xf numFmtId="0" fontId="17" fillId="33" borderId="49" xfId="53" applyFont="1" applyFill="1" applyBorder="1" applyAlignment="1">
      <alignment vertical="center"/>
      <protection/>
    </xf>
    <xf numFmtId="0" fontId="17" fillId="33" borderId="50" xfId="53" applyFont="1" applyFill="1" applyBorder="1" applyAlignment="1">
      <alignment vertical="center"/>
      <protection/>
    </xf>
    <xf numFmtId="0" fontId="20" fillId="33" borderId="50" xfId="53" applyFont="1" applyFill="1" applyBorder="1" applyAlignment="1">
      <alignment vertical="center"/>
      <protection/>
    </xf>
    <xf numFmtId="0" fontId="17" fillId="33" borderId="51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/>
      <protection/>
    </xf>
    <xf numFmtId="172" fontId="21" fillId="33" borderId="52" xfId="53" applyNumberFormat="1" applyFont="1" applyFill="1" applyBorder="1" applyAlignment="1">
      <alignment vertical="center"/>
      <protection/>
    </xf>
    <xf numFmtId="172" fontId="22" fillId="33" borderId="53" xfId="53" applyNumberFormat="1" applyFont="1" applyFill="1" applyBorder="1" applyAlignment="1">
      <alignment vertical="center"/>
      <protection/>
    </xf>
    <xf numFmtId="0" fontId="0" fillId="33" borderId="53" xfId="53" applyFont="1" applyFill="1" applyBorder="1" applyAlignment="1" quotePrefix="1">
      <alignment vertical="center"/>
      <protection/>
    </xf>
    <xf numFmtId="178" fontId="5" fillId="0" borderId="54" xfId="53" applyNumberFormat="1" applyFont="1" applyFill="1" applyBorder="1" applyAlignment="1">
      <alignment horizontal="right" vertical="center"/>
      <protection/>
    </xf>
    <xf numFmtId="178" fontId="5" fillId="0" borderId="55" xfId="53" applyNumberFormat="1" applyFont="1" applyFill="1" applyBorder="1" applyAlignment="1">
      <alignment horizontal="right" vertical="center"/>
      <protection/>
    </xf>
    <xf numFmtId="1" fontId="0" fillId="0" borderId="0" xfId="53" applyNumberFormat="1" applyFont="1" applyAlignment="1">
      <alignment horizontal="left" vertical="center"/>
      <protection/>
    </xf>
    <xf numFmtId="0" fontId="4" fillId="0" borderId="0" xfId="53" applyFont="1" applyAlignment="1">
      <alignment vertical="center"/>
      <protection/>
    </xf>
    <xf numFmtId="172" fontId="21" fillId="33" borderId="31" xfId="53" applyNumberFormat="1" applyFont="1" applyFill="1" applyBorder="1" applyAlignment="1">
      <alignment vertical="center"/>
      <protection/>
    </xf>
    <xf numFmtId="178" fontId="5" fillId="0" borderId="31" xfId="53" applyNumberFormat="1" applyFont="1" applyFill="1" applyBorder="1" applyAlignment="1">
      <alignment horizontal="right" vertical="center"/>
      <protection/>
    </xf>
    <xf numFmtId="178" fontId="5" fillId="0" borderId="56" xfId="53" applyNumberFormat="1" applyFont="1" applyFill="1" applyBorder="1" applyAlignment="1">
      <alignment horizontal="right" vertical="center"/>
      <protection/>
    </xf>
    <xf numFmtId="172" fontId="21" fillId="33" borderId="37" xfId="53" applyNumberFormat="1" applyFont="1" applyFill="1" applyBorder="1" applyAlignment="1">
      <alignment vertical="center"/>
      <protection/>
    </xf>
    <xf numFmtId="172" fontId="22" fillId="33" borderId="14" xfId="53" applyNumberFormat="1" applyFont="1" applyFill="1" applyBorder="1" applyAlignment="1">
      <alignment vertical="center"/>
      <protection/>
    </xf>
    <xf numFmtId="0" fontId="0" fillId="33" borderId="14" xfId="53" applyFont="1" applyFill="1" applyBorder="1" applyAlignment="1" quotePrefix="1">
      <alignment vertical="center"/>
      <protection/>
    </xf>
    <xf numFmtId="178" fontId="17" fillId="0" borderId="37" xfId="53" applyNumberFormat="1" applyFont="1" applyFill="1" applyBorder="1" applyAlignment="1">
      <alignment horizontal="right" vertical="center"/>
      <protection/>
    </xf>
    <xf numFmtId="178" fontId="17" fillId="0" borderId="51" xfId="53" applyNumberFormat="1" applyFont="1" applyFill="1" applyBorder="1" applyAlignment="1">
      <alignment horizontal="right" vertical="center"/>
      <protection/>
    </xf>
    <xf numFmtId="172" fontId="21" fillId="33" borderId="54" xfId="53" applyNumberFormat="1" applyFont="1" applyFill="1" applyBorder="1" applyAlignment="1">
      <alignment vertical="center"/>
      <protection/>
    </xf>
    <xf numFmtId="172" fontId="0" fillId="33" borderId="52" xfId="53" applyNumberFormat="1" applyFont="1" applyFill="1" applyBorder="1" applyAlignment="1">
      <alignment vertical="center"/>
      <protection/>
    </xf>
    <xf numFmtId="172" fontId="19" fillId="33" borderId="18" xfId="53" applyNumberFormat="1" applyFont="1" applyFill="1" applyBorder="1" applyAlignment="1">
      <alignment vertical="center"/>
      <protection/>
    </xf>
    <xf numFmtId="0" fontId="0" fillId="33" borderId="18" xfId="53" applyFont="1" applyFill="1" applyBorder="1" applyAlignment="1">
      <alignment vertical="center"/>
      <protection/>
    </xf>
    <xf numFmtId="178" fontId="5" fillId="0" borderId="52" xfId="53" applyNumberFormat="1" applyFont="1" applyFill="1" applyBorder="1" applyAlignment="1">
      <alignment horizontal="right" vertical="center"/>
      <protection/>
    </xf>
    <xf numFmtId="178" fontId="5" fillId="0" borderId="57" xfId="53" applyNumberFormat="1" applyFont="1" applyFill="1" applyBorder="1" applyAlignment="1">
      <alignment horizontal="right" vertical="center"/>
      <protection/>
    </xf>
    <xf numFmtId="172" fontId="6" fillId="33" borderId="31" xfId="53" applyNumberFormat="1" applyFont="1" applyFill="1" applyBorder="1" applyAlignment="1" quotePrefix="1">
      <alignment vertical="center"/>
      <protection/>
    </xf>
    <xf numFmtId="172" fontId="20" fillId="33" borderId="32" xfId="53" applyNumberFormat="1" applyFont="1" applyFill="1" applyBorder="1" applyAlignment="1" quotePrefix="1">
      <alignment vertical="center"/>
      <protection/>
    </xf>
    <xf numFmtId="0" fontId="0" fillId="33" borderId="32" xfId="53" applyFont="1" applyFill="1" applyBorder="1" applyAlignment="1">
      <alignment vertical="center"/>
      <protection/>
    </xf>
    <xf numFmtId="0" fontId="0" fillId="33" borderId="32" xfId="53" applyFont="1" applyFill="1" applyBorder="1" applyAlignment="1" quotePrefix="1">
      <alignment vertical="center"/>
      <protection/>
    </xf>
    <xf numFmtId="172" fontId="23" fillId="33" borderId="32" xfId="53" applyNumberFormat="1" applyFont="1" applyFill="1" applyBorder="1" applyAlignment="1">
      <alignment vertical="center"/>
      <protection/>
    </xf>
    <xf numFmtId="172" fontId="0" fillId="33" borderId="31" xfId="53" applyNumberFormat="1" applyFont="1" applyFill="1" applyBorder="1" applyAlignment="1">
      <alignment vertical="center"/>
      <protection/>
    </xf>
    <xf numFmtId="172" fontId="19" fillId="33" borderId="32" xfId="53" applyNumberFormat="1" applyFont="1" applyFill="1" applyBorder="1" applyAlignment="1">
      <alignment vertical="center"/>
      <protection/>
    </xf>
    <xf numFmtId="172" fontId="22" fillId="33" borderId="18" xfId="53" applyNumberFormat="1" applyFont="1" applyFill="1" applyBorder="1" applyAlignment="1">
      <alignment vertical="center"/>
      <protection/>
    </xf>
    <xf numFmtId="0" fontId="5" fillId="33" borderId="18" xfId="53" applyFont="1" applyFill="1" applyBorder="1" applyAlignment="1" quotePrefix="1">
      <alignment vertical="center"/>
      <protection/>
    </xf>
    <xf numFmtId="172" fontId="22" fillId="33" borderId="14" xfId="53" applyNumberFormat="1" applyFont="1" applyFill="1" applyBorder="1" applyAlignment="1">
      <alignment vertical="center"/>
      <protection/>
    </xf>
    <xf numFmtId="0" fontId="5" fillId="33" borderId="14" xfId="53" applyFont="1" applyFill="1" applyBorder="1" applyAlignment="1" quotePrefix="1">
      <alignment vertical="center"/>
      <protection/>
    </xf>
    <xf numFmtId="178" fontId="17" fillId="0" borderId="24" xfId="53" applyNumberFormat="1" applyFont="1" applyFill="1" applyBorder="1" applyAlignment="1">
      <alignment horizontal="right" vertical="center"/>
      <protection/>
    </xf>
    <xf numFmtId="172" fontId="21" fillId="33" borderId="36" xfId="53" applyNumberFormat="1" applyFont="1" applyFill="1" applyBorder="1" applyAlignment="1">
      <alignment vertical="center"/>
      <protection/>
    </xf>
    <xf numFmtId="178" fontId="5" fillId="0" borderId="36" xfId="53" applyNumberFormat="1" applyFont="1" applyFill="1" applyBorder="1" applyAlignment="1">
      <alignment horizontal="right" vertical="center"/>
      <protection/>
    </xf>
    <xf numFmtId="3" fontId="0" fillId="0" borderId="0" xfId="53" applyNumberFormat="1" applyFont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1" fillId="0" borderId="0" xfId="53" applyFont="1">
      <alignment/>
      <protection/>
    </xf>
    <xf numFmtId="0" fontId="17" fillId="0" borderId="0" xfId="53" applyFont="1">
      <alignment/>
      <protection/>
    </xf>
    <xf numFmtId="3" fontId="1" fillId="0" borderId="0" xfId="53" applyNumberFormat="1" applyFont="1">
      <alignment/>
      <protection/>
    </xf>
    <xf numFmtId="173" fontId="0" fillId="0" borderId="0" xfId="53" applyNumberFormat="1" applyFont="1">
      <alignment/>
      <protection/>
    </xf>
    <xf numFmtId="183" fontId="0" fillId="0" borderId="0" xfId="53" applyNumberFormat="1" applyFont="1" applyFill="1" applyAlignment="1">
      <alignment vertical="center"/>
      <protection/>
    </xf>
    <xf numFmtId="0" fontId="8" fillId="0" borderId="0" xfId="54" applyFont="1" applyBorder="1">
      <alignment/>
      <protection/>
    </xf>
    <xf numFmtId="4" fontId="6" fillId="0" borderId="0" xfId="54" applyNumberFormat="1" applyFont="1" applyBorder="1">
      <alignment/>
      <protection/>
    </xf>
    <xf numFmtId="170" fontId="6" fillId="0" borderId="0" xfId="54" applyNumberFormat="1" applyFont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>
      <alignment/>
      <protection/>
    </xf>
    <xf numFmtId="183" fontId="0" fillId="33" borderId="0" xfId="53" applyNumberFormat="1" applyFont="1" applyFill="1" applyAlignment="1">
      <alignment vertical="center"/>
      <protection/>
    </xf>
    <xf numFmtId="172" fontId="22" fillId="33" borderId="32" xfId="53" applyNumberFormat="1" applyFont="1" applyFill="1" applyBorder="1" applyAlignment="1">
      <alignment horizontal="left" vertical="center" wrapText="1"/>
      <protection/>
    </xf>
    <xf numFmtId="172" fontId="22" fillId="33" borderId="33" xfId="53" applyNumberFormat="1" applyFont="1" applyFill="1" applyBorder="1" applyAlignment="1">
      <alignment horizontal="left" vertical="center" wrapText="1"/>
      <protection/>
    </xf>
    <xf numFmtId="172" fontId="22" fillId="33" borderId="32" xfId="53" applyNumberFormat="1" applyFont="1" applyFill="1" applyBorder="1" applyAlignment="1">
      <alignment horizontal="left" vertical="center" wrapText="1"/>
      <protection/>
    </xf>
    <xf numFmtId="172" fontId="22" fillId="33" borderId="33" xfId="53" applyNumberFormat="1" applyFont="1" applyFill="1" applyBorder="1" applyAlignment="1">
      <alignment horizontal="left" vertical="center" wrapText="1"/>
      <protection/>
    </xf>
    <xf numFmtId="0" fontId="9" fillId="0" borderId="19" xfId="54" applyFont="1" applyBorder="1" applyAlignment="1">
      <alignment horizontal="center"/>
      <protection/>
    </xf>
    <xf numFmtId="0" fontId="9" fillId="0" borderId="20" xfId="54" applyFont="1" applyBorder="1" applyAlignment="1">
      <alignment horizontal="center"/>
      <protection/>
    </xf>
    <xf numFmtId="0" fontId="11" fillId="0" borderId="35" xfId="54" applyFont="1" applyBorder="1" applyAlignment="1">
      <alignment horizontal="center"/>
      <protection/>
    </xf>
    <xf numFmtId="0" fontId="11" fillId="0" borderId="34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11" fillId="0" borderId="35" xfId="54" applyFont="1" applyBorder="1" applyAlignment="1">
      <alignment horizontal="center"/>
      <protection/>
    </xf>
    <xf numFmtId="0" fontId="11" fillId="0" borderId="34" xfId="54" applyFont="1" applyBorder="1" applyAlignment="1">
      <alignment horizontal="center"/>
      <protection/>
    </xf>
    <xf numFmtId="0" fontId="11" fillId="0" borderId="16" xfId="54" applyFont="1" applyBorder="1" applyAlignment="1">
      <alignment horizontal="center"/>
      <protection/>
    </xf>
    <xf numFmtId="0" fontId="11" fillId="0" borderId="17" xfId="54" applyFont="1" applyBorder="1" applyAlignment="1">
      <alignment horizontal="center"/>
      <protection/>
    </xf>
    <xf numFmtId="0" fontId="10" fillId="0" borderId="19" xfId="54" applyFont="1" applyBorder="1" applyAlignment="1">
      <alignment horizontal="center"/>
      <protection/>
    </xf>
    <xf numFmtId="0" fontId="10" fillId="0" borderId="20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35" xfId="54" applyFont="1" applyBorder="1" applyAlignment="1">
      <alignment horizontal="center"/>
      <protection/>
    </xf>
    <xf numFmtId="0" fontId="6" fillId="0" borderId="34" xfId="54" applyFont="1" applyBorder="1" applyAlignment="1">
      <alignment horizontal="center"/>
      <protection/>
    </xf>
    <xf numFmtId="0" fontId="7" fillId="0" borderId="45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11" fillId="0" borderId="16" xfId="54" applyFont="1" applyBorder="1" applyAlignment="1">
      <alignment horizontal="center"/>
      <protection/>
    </xf>
    <xf numFmtId="0" fontId="11" fillId="0" borderId="17" xfId="54" applyFont="1" applyBorder="1" applyAlignment="1">
      <alignment horizontal="center"/>
      <protection/>
    </xf>
    <xf numFmtId="4" fontId="6" fillId="0" borderId="31" xfId="54" applyNumberFormat="1" applyFont="1" applyBorder="1" applyAlignment="1">
      <alignment horizontal="center"/>
      <protection/>
    </xf>
    <xf numFmtId="4" fontId="6" fillId="0" borderId="33" xfId="54" applyNumberFormat="1" applyFont="1" applyBorder="1" applyAlignment="1">
      <alignment horizontal="center"/>
      <protection/>
    </xf>
    <xf numFmtId="0" fontId="9" fillId="0" borderId="19" xfId="54" applyFont="1" applyBorder="1" applyAlignment="1">
      <alignment horizontal="left"/>
      <protection/>
    </xf>
    <xf numFmtId="0" fontId="9" fillId="0" borderId="20" xfId="54" applyFont="1" applyBorder="1" applyAlignment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eckblatt" xfId="53"/>
    <cellStyle name="Standard_Ergebnis_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791825" y="6315075"/>
          <a:ext cx="1419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791825" y="6315075"/>
          <a:ext cx="1419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91825" y="6315075"/>
          <a:ext cx="1419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3629025" y="6315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5" name="Rectangle 4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6" name="Rectangle 4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7" name="Rectangle 4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8" name="Rectangle 4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49" name="Rectangle 4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0" name="Rectangle 4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2" name="Rectangle 4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4" name="Rectangle 4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6" name="Rectangle 4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19" name="Rectangle 5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0" name="Rectangle 52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1" name="Rectangle 52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2" name="Rectangle 5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3" name="Rectangle 5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4" name="Rectangle 52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5" name="Rectangle 52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6" name="Rectangle 52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7" name="Rectangle 5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8" name="Rectangle 5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29" name="Rectangle 5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1" name="Rectangle 5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5" name="Rectangle 53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39" name="Rectangle 5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54" name="Rectangle 55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55" name="Rectangle 55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56" name="Rectangle 55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57" name="Rectangle 55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58" name="Rectangle 55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59" name="Rectangle 55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60" name="Rectangle 56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61" name="Rectangle 56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62" name="Rectangle 56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63" name="Rectangle 56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64" name="Rectangle 56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65" name="Rectangle 565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66" name="Rectangle 566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567" name="Rectangle 567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68" name="Rectangle 5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69" name="Rectangle 5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0" name="Rectangle 5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1" name="Rectangle 5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2" name="Rectangle 5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3" name="Rectangle 5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4" name="Rectangle 5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6" name="Rectangle 5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7" name="Rectangle 5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8" name="Rectangle 5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79" name="Rectangle 5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0" name="Rectangle 5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1" name="Rectangle 5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2" name="Rectangle 5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3" name="Rectangle 5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4" name="Rectangle 5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5" name="Rectangle 5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6" name="Rectangle 5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7" name="Rectangle 5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8" name="Rectangle 5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89" name="Rectangle 5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0" name="Rectangle 5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1" name="Rectangle 5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2" name="Rectangle 5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3" name="Rectangle 5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4" name="Rectangle 5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5" name="Rectangle 5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6" name="Rectangle 5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7" name="Rectangle 5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8" name="Rectangle 5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599" name="Rectangle 5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0" name="Rectangle 6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1" name="Rectangle 6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2" name="Rectangle 6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3" name="Rectangle 6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4" name="Rectangle 6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5" name="Rectangle 6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6" name="Rectangle 6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7" name="Rectangle 6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8" name="Rectangle 6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09" name="Rectangle 6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0" name="Rectangle 6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1" name="Rectangle 6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2" name="Rectangle 6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3" name="Rectangle 6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4" name="Rectangle 6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5" name="Rectangle 6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6" name="Rectangle 6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7" name="Rectangle 6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8" name="Rectangle 6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19" name="Rectangle 6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0" name="Rectangle 6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1" name="Rectangle 6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2" name="Rectangle 6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3" name="Rectangle 6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4" name="Rectangle 6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5" name="Rectangle 6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6" name="Rectangle 6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7" name="Rectangle 6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8" name="Rectangle 6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29" name="Rectangle 6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0" name="Rectangle 6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1" name="Rectangle 6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2" name="Rectangle 6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3" name="Rectangle 6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4" name="Rectangle 6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5" name="Rectangle 6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6" name="Rectangle 6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7" name="Rectangle 6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8" name="Rectangle 6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39" name="Rectangle 6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0" name="Rectangle 6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1" name="Rectangle 6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2" name="Rectangle 6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3" name="Rectangle 6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4" name="Rectangle 6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5" name="Rectangle 6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6" name="Rectangle 6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7" name="Rectangle 6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8" name="Rectangle 6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49" name="Rectangle 6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0" name="Rectangle 6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1" name="Rectangle 6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2" name="Rectangle 6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3" name="Rectangle 6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4" name="Rectangle 6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5" name="Rectangle 6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6" name="Rectangle 6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7" name="Rectangle 6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8" name="Rectangle 6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59" name="Rectangle 6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0" name="Rectangle 6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1" name="Rectangle 6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2" name="Rectangle 6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3" name="Rectangle 6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4" name="Rectangle 6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5" name="Rectangle 6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6" name="Rectangle 6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7" name="Rectangle 6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8" name="Rectangle 6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69" name="Rectangle 6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0" name="Rectangle 6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1" name="Rectangle 6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2" name="Rectangle 6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3" name="Rectangle 6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4" name="Rectangle 6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5" name="Rectangle 6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6" name="Rectangle 6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7" name="Rectangle 6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8" name="Rectangle 6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79" name="Rectangle 6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0" name="Rectangle 6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1" name="Rectangle 6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2" name="Rectangle 6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3" name="Rectangle 6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4" name="Rectangle 6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5" name="Rectangle 6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6" name="Rectangle 6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7" name="Rectangle 6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8" name="Rectangle 6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89" name="Rectangle 6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0" name="Rectangle 6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1" name="Rectangle 6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2" name="Rectangle 6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3" name="Rectangle 6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4" name="Rectangle 6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5" name="Rectangle 6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6" name="Rectangle 6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7" name="Rectangle 6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8" name="Rectangle 6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699" name="Rectangle 6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0" name="Rectangle 7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1" name="Rectangle 7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2" name="Rectangle 7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3" name="Rectangle 7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4" name="Rectangle 7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5" name="Rectangle 7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6" name="Rectangle 7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7" name="Rectangle 7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8" name="Rectangle 7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09" name="Rectangle 7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710" name="Rectangle 7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1" name="Rectangle 71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2" name="Rectangle 71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3" name="Rectangle 71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4" name="Rectangle 71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5" name="Rectangle 71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6" name="Rectangle 7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7" name="Rectangle 7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8" name="Rectangle 7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19" name="Rectangle 7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0" name="Rectangle 72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1" name="Rectangle 72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2" name="Rectangle 7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3" name="Rectangle 7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4" name="Rectangle 72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5" name="Rectangle 72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6" name="Rectangle 72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7" name="Rectangle 7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8" name="Rectangle 7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29" name="Rectangle 7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0" name="Rectangle 73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1" name="Rectangle 7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2" name="Rectangle 7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3" name="Rectangle 7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4" name="Rectangle 7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5" name="Rectangle 73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6" name="Rectangle 7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7" name="Rectangle 7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8" name="Rectangle 7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39" name="Rectangle 7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0" name="Rectangle 7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1" name="Rectangle 7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2" name="Rectangle 7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3" name="Rectangle 7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4" name="Rectangle 7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5" name="Rectangle 7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6" name="Rectangle 7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7" name="Rectangle 7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8" name="Rectangle 7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49" name="Rectangle 7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0" name="Rectangle 75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1" name="Rectangle 75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2" name="Rectangle 75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3" name="Rectangle 75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4" name="Rectangle 75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5" name="Rectangle 75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6" name="Rectangle 75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7" name="Rectangle 75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8" name="Rectangle 75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59" name="Rectangle 75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0" name="Rectangle 76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1" name="Rectangle 76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2" name="Rectangle 76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3" name="Rectangle 76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4" name="Rectangle 76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5" name="Rectangle 76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6" name="Rectangle 76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7" name="Rectangle 76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8" name="Rectangle 76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69" name="Rectangle 76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70" name="Rectangle 77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71" name="Rectangle 77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72" name="Rectangle 772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73" name="Rectangle 773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774" name="Rectangle 774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75" name="Rectangle 77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76" name="Rectangle 77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77" name="Rectangle 77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78" name="Rectangle 77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79" name="Rectangle 77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80" name="Rectangle 78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81" name="Rectangle 78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2" name="Rectangle 78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3" name="Rectangle 78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4" name="Rectangle 78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5" name="Rectangle 78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6" name="Rectangle 78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7" name="Rectangle 78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8" name="Rectangle 78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89" name="Rectangle 78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90" name="Rectangle 79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91" name="Rectangle 79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92" name="Rectangle 79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93" name="Rectangle 79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94" name="Rectangle 79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95" name="Rectangle 79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96" name="Rectangle 79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97" name="Rectangle 79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98" name="Rectangle 79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799" name="Rectangle 79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00" name="Rectangle 80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01" name="Rectangle 80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02" name="Rectangle 80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03" name="Rectangle 80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04" name="Rectangle 80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05" name="Rectangle 80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06" name="Rectangle 80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07" name="Rectangle 8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08" name="Rectangle 8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09" name="Rectangle 8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0" name="Rectangle 81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1" name="Rectangle 81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2" name="Rectangle 81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3" name="Rectangle 81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4" name="Rectangle 81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5" name="Rectangle 81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6" name="Rectangle 8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7" name="Rectangle 8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8" name="Rectangle 8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19" name="Rectangle 8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0" name="Rectangle 82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1" name="Rectangle 82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2" name="Rectangle 8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3" name="Rectangle 8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24" name="Rectangle 824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25" name="Rectangle 825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26" name="Rectangle 826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7" name="Rectangle 8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8" name="Rectangle 8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29" name="Rectangle 8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0" name="Rectangle 83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1" name="Rectangle 8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2" name="Rectangle 8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3" name="Rectangle 8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4" name="Rectangle 8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5" name="Rectangle 83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36" name="Rectangle 83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37" name="Rectangle 83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38" name="Rectangle 83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39" name="Rectangle 8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0" name="Rectangle 8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1" name="Rectangle 8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2" name="Rectangle 8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3" name="Rectangle 8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4" name="Rectangle 8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5" name="Rectangle 8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6" name="Rectangle 8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7" name="Rectangle 8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8" name="Rectangle 8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49" name="Rectangle 8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50" name="Rectangle 85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51" name="Rectangle 85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52" name="Rectangle 85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53" name="Rectangle 85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54" name="Rectangle 854"/>
        <xdr:cNvSpPr>
          <a:spLocks/>
        </xdr:cNvSpPr>
      </xdr:nvSpPr>
      <xdr:spPr>
        <a:xfrm>
          <a:off x="10791825" y="6315075"/>
          <a:ext cx="1419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55" name="Rectangle 855"/>
        <xdr:cNvSpPr>
          <a:spLocks/>
        </xdr:cNvSpPr>
      </xdr:nvSpPr>
      <xdr:spPr>
        <a:xfrm>
          <a:off x="10791825" y="6315075"/>
          <a:ext cx="1419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56" name="Rectangle 856"/>
        <xdr:cNvSpPr>
          <a:spLocks/>
        </xdr:cNvSpPr>
      </xdr:nvSpPr>
      <xdr:spPr>
        <a:xfrm>
          <a:off x="10791825" y="6315075"/>
          <a:ext cx="1419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57" name="Rectangle 85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58" name="Rectangle 85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59" name="Rectangle 85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60" name="Rectangle 86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61" name="Rectangle 8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62" name="Rectangle 8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63" name="Rectangle 8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64" name="Rectangle 8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65" name="Rectangle 86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66" name="Rectangle 86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67" name="Rectangle 86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68" name="Rectangle 86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69" name="Rectangle 869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70" name="Rectangle 870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71" name="Rectangle 871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72" name="Rectangle 8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73" name="Rectangle 8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74" name="Rectangle 8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75" name="Rectangle 8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76" name="Rectangle 87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77" name="Rectangle 87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78" name="Rectangle 87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79" name="Rectangle 87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80" name="Rectangle 88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81" name="Rectangle 88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82" name="Rectangle 88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3" name="Rectangle 8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4" name="Rectangle 8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5" name="Rectangle 8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6" name="Rectangle 8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7" name="Rectangle 8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8" name="Rectangle 8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89" name="Rectangle 8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890" name="Rectangle 8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1" name="Rectangle 89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2" name="Rectangle 89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3" name="Rectangle 89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4" name="Rectangle 89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5" name="Rectangle 89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6" name="Rectangle 89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97" name="Rectangle 89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98" name="Rectangle 89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899" name="Rectangle 89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00" name="Rectangle 90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1" name="Rectangle 9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2" name="Rectangle 9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3" name="Rectangle 9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4" name="Rectangle 9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5" name="Rectangle 9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6" name="Rectangle 9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7" name="Rectangle 9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8" name="Rectangle 9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09" name="Rectangle 9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10" name="Rectangle 9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11" name="Rectangle 9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12" name="Rectangle 9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13" name="Rectangle 9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14" name="Rectangle 9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15" name="Rectangle 9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16" name="Rectangle 9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17" name="Rectangle 9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18" name="Rectangle 9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19" name="Rectangle 9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0" name="Rectangle 92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1" name="Rectangle 92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2" name="Rectangle 9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3" name="Rectangle 9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4" name="Rectangle 92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25" name="Rectangle 92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26" name="Rectangle 92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27" name="Rectangle 92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28" name="Rectangle 92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29" name="Rectangle 92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30" name="Rectangle 93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31" name="Rectangle 93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2" name="Rectangle 9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3" name="Rectangle 9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4" name="Rectangle 9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5" name="Rectangle 9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6" name="Rectangle 9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7" name="Rectangle 9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8" name="Rectangle 9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39" name="Rectangle 9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0" name="Rectangle 9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1" name="Rectangle 9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2" name="Rectangle 9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3" name="Rectangle 9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4" name="Rectangle 9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5" name="Rectangle 9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6" name="Rectangle 9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7" name="Rectangle 9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8" name="Rectangle 9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49" name="Rectangle 9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50" name="Rectangle 9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51" name="Rectangle 9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52" name="Rectangle 9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53" name="Rectangle 9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54" name="Rectangle 9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55" name="Rectangle 9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56" name="Rectangle 9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57" name="Rectangle 95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58" name="Rectangle 95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59" name="Rectangle 95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0" name="Rectangle 96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1" name="Rectangle 96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2" name="Rectangle 96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3" name="Rectangle 96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4" name="Rectangle 96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5" name="Rectangle 96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6" name="Rectangle 96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7" name="Rectangle 96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8" name="Rectangle 96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69" name="Rectangle 96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70" name="Rectangle 97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71" name="Rectangle 97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72" name="Rectangle 97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73" name="Rectangle 97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74" name="Rectangle 97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75" name="Rectangle 97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76" name="Rectangle 976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77" name="Rectangle 977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78" name="Rectangle 978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79" name="Rectangle 979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80" name="Rectangle 980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81" name="Rectangle 981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82" name="Rectangle 98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83" name="Rectangle 98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84" name="Rectangle 98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85" name="Rectangle 9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86" name="Rectangle 9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87" name="Rectangle 9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88" name="Rectangle 9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89" name="Rectangle 9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0" name="Rectangle 9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1" name="Rectangle 9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2" name="Rectangle 9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3" name="Rectangle 9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4" name="Rectangle 9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5" name="Rectangle 9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6" name="Rectangle 9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7" name="Rectangle 9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8" name="Rectangle 9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999" name="Rectangle 9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0" name="Rectangle 10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1" name="Rectangle 10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2" name="Rectangle 10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3" name="Rectangle 10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4" name="Rectangle 10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5" name="Rectangle 10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6" name="Rectangle 10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7" name="Rectangle 10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8" name="Rectangle 10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09" name="Rectangle 10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0" name="Rectangle 10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1" name="Rectangle 10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2" name="Rectangle 10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3" name="Rectangle 10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4" name="Rectangle 10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5" name="Rectangle 10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6" name="Rectangle 10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7" name="Rectangle 10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8" name="Rectangle 10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19" name="Rectangle 10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20" name="Rectangle 10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21" name="Rectangle 10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22" name="Rectangle 10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23" name="Rectangle 10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24" name="Rectangle 10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25" name="Rectangle 10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26" name="Rectangle 102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27" name="Rectangle 10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28" name="Rectangle 10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29" name="Rectangle 10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0" name="Rectangle 103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1" name="Rectangle 10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2" name="Rectangle 10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3" name="Rectangle 10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4" name="Rectangle 10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5" name="Rectangle 103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6" name="Rectangle 10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7" name="Rectangle 10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8" name="Rectangle 10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39" name="Rectangle 10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0" name="Rectangle 10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1" name="Rectangle 10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2" name="Rectangle 10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3" name="Rectangle 10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4" name="Rectangle 10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5" name="Rectangle 10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6" name="Rectangle 10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47" name="Rectangle 10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48" name="Rectangle 104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49" name="Rectangle 104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0" name="Rectangle 105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1" name="Rectangle 105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2" name="Rectangle 105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3" name="Rectangle 105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4" name="Rectangle 105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5" name="Rectangle 105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56" name="Rectangle 105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57" name="Rectangle 105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58" name="Rectangle 105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59" name="Rectangle 105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60" name="Rectangle 106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61" name="Rectangle 10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62" name="Rectangle 10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63" name="Rectangle 10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64" name="Rectangle 10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65" name="Rectangle 106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66" name="Rectangle 106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067" name="Rectangle 106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68" name="Rectangle 10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69" name="Rectangle 10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70" name="Rectangle 10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71" name="Rectangle 10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72" name="Rectangle 107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73" name="Rectangle 107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74" name="Rectangle 107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75" name="Rectangle 10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76" name="Rectangle 10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77" name="Rectangle 10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78" name="Rectangle 10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79" name="Rectangle 10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80" name="Rectangle 10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81" name="Rectangle 10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82" name="Rectangle 108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83" name="Rectangle 108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84" name="Rectangle 108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85" name="Rectangle 10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86" name="Rectangle 10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87" name="Rectangle 10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88" name="Rectangle 10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89" name="Rectangle 10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90" name="Rectangle 10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91" name="Rectangle 10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92" name="Rectangle 10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93" name="Rectangle 10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094" name="Rectangle 10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95" name="Rectangle 109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96" name="Rectangle 109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97" name="Rectangle 109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98" name="Rectangle 109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99" name="Rectangle 109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00" name="Rectangle 110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1" name="Rectangle 11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2" name="Rectangle 11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3" name="Rectangle 11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4" name="Rectangle 11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5" name="Rectangle 11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6" name="Rectangle 11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7" name="Rectangle 11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8" name="Rectangle 11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09" name="Rectangle 11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10" name="Rectangle 11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11" name="Rectangle 11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12" name="Rectangle 11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13" name="Rectangle 11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14" name="Rectangle 11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15" name="Rectangle 11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16" name="Rectangle 11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17" name="Rectangle 11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18" name="Rectangle 11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19" name="Rectangle 11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20" name="Rectangle 112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21" name="Rectangle 112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22" name="Rectangle 112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23" name="Rectangle 112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24" name="Rectangle 112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125" name="Rectangle 112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26" name="Rectangle 112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27" name="Rectangle 11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28" name="Rectangle 11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29" name="Rectangle 11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0" name="Rectangle 11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1" name="Rectangle 11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2" name="Rectangle 11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3" name="Rectangle 11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4" name="Rectangle 11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5" name="Rectangle 11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6" name="Rectangle 11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7" name="Rectangle 11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8" name="Rectangle 11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39" name="Rectangle 11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0" name="Rectangle 11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1" name="Rectangle 11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2" name="Rectangle 11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3" name="Rectangle 11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4" name="Rectangle 11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5" name="Rectangle 11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6" name="Rectangle 11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7" name="Rectangle 11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8" name="Rectangle 11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49" name="Rectangle 11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50" name="Rectangle 11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1" name="Rectangle 115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2" name="Rectangle 115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3" name="Rectangle 115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4" name="Rectangle 115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5" name="Rectangle 115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6" name="Rectangle 115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7" name="Rectangle 115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8" name="Rectangle 115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59" name="Rectangle 115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0" name="Rectangle 11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1" name="Rectangle 11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2" name="Rectangle 11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3" name="Rectangle 11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4" name="Rectangle 11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5" name="Rectangle 11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6" name="Rectangle 11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7" name="Rectangle 11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8" name="Rectangle 11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69" name="Rectangle 11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0" name="Rectangle 11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1" name="Rectangle 11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2" name="Rectangle 11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3" name="Rectangle 11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4" name="Rectangle 11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5" name="Rectangle 11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6" name="Rectangle 11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7" name="Rectangle 11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8" name="Rectangle 11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79" name="Rectangle 11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0" name="Rectangle 11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1" name="Rectangle 11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2" name="Rectangle 11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3" name="Rectangle 11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4" name="Rectangle 11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5" name="Rectangle 11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6" name="Rectangle 11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7" name="Rectangle 11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8" name="Rectangle 11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89" name="Rectangle 11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190" name="Rectangle 11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1" name="Rectangle 119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2" name="Rectangle 119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3" name="Rectangle 119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4" name="Rectangle 119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5" name="Rectangle 119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6" name="Rectangle 119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7" name="Rectangle 119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8" name="Rectangle 119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99" name="Rectangle 119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00" name="Rectangle 1200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01" name="Rectangle 1201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02" name="Rectangle 1202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03" name="Rectangle 12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04" name="Rectangle 12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05" name="Rectangle 12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06" name="Rectangle 12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07" name="Rectangle 12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08" name="Rectangle 12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09" name="Rectangle 12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0" name="Rectangle 12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1" name="Rectangle 12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2" name="Rectangle 12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3" name="Rectangle 12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4" name="Rectangle 12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5" name="Rectangle 12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6" name="Rectangle 12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7" name="Rectangle 12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8" name="Rectangle 12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19" name="Rectangle 12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0" name="Rectangle 12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1" name="Rectangle 12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2" name="Rectangle 12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3" name="Rectangle 12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4" name="Rectangle 12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5" name="Rectangle 12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6" name="Rectangle 12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7" name="Rectangle 12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8" name="Rectangle 12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29" name="Rectangle 12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0" name="Rectangle 12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1" name="Rectangle 12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2" name="Rectangle 12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3" name="Rectangle 12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4" name="Rectangle 12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5" name="Rectangle 12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6" name="Rectangle 12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7" name="Rectangle 12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8" name="Rectangle 12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39" name="Rectangle 12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0" name="Rectangle 12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1" name="Rectangle 12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2" name="Rectangle 12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3" name="Rectangle 12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4" name="Rectangle 12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5" name="Rectangle 12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6" name="Rectangle 12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7" name="Rectangle 12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8" name="Rectangle 12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49" name="Rectangle 12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0" name="Rectangle 12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1" name="Rectangle 12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2" name="Rectangle 12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3" name="Rectangle 12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4" name="Rectangle 12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5" name="Rectangle 12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6" name="Rectangle 12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7" name="Rectangle 12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8" name="Rectangle 12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59" name="Rectangle 12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0" name="Rectangle 12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1" name="Rectangle 12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2" name="Rectangle 12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3" name="Rectangle 12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4" name="Rectangle 12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5" name="Rectangle 12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6" name="Rectangle 12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7" name="Rectangle 12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8" name="Rectangle 12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69" name="Rectangle 12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0" name="Rectangle 12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1" name="Rectangle 12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2" name="Rectangle 12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3" name="Rectangle 12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4" name="Rectangle 12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5" name="Rectangle 12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6" name="Rectangle 12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7" name="Rectangle 12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8" name="Rectangle 12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79" name="Rectangle 12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0" name="Rectangle 12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1" name="Rectangle 12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2" name="Rectangle 12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3" name="Rectangle 12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4" name="Rectangle 12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5" name="Rectangle 12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6" name="Rectangle 12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7" name="Rectangle 12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8" name="Rectangle 12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89" name="Rectangle 12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0" name="Rectangle 12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1" name="Rectangle 12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2" name="Rectangle 12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3" name="Rectangle 12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4" name="Rectangle 12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5" name="Rectangle 12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6" name="Rectangle 12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7" name="Rectangle 12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8" name="Rectangle 12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299" name="Rectangle 12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00" name="Rectangle 13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01" name="Rectangle 13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02" name="Rectangle 13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03" name="Rectangle 13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04" name="Rectangle 13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05" name="Rectangle 13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06" name="Rectangle 130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07" name="Rectangle 13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08" name="Rectangle 13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09" name="Rectangle 13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0" name="Rectangle 131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1" name="Rectangle 131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2" name="Rectangle 131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3" name="Rectangle 131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4" name="Rectangle 131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5" name="Rectangle 131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6" name="Rectangle 13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7" name="Rectangle 13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8" name="Rectangle 13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19" name="Rectangle 13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0" name="Rectangle 132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1" name="Rectangle 132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2" name="Rectangle 13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3" name="Rectangle 13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4" name="Rectangle 132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5" name="Rectangle 132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6" name="Rectangle 132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7" name="Rectangle 13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8" name="Rectangle 13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29" name="Rectangle 13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0" name="Rectangle 133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1" name="Rectangle 13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2" name="Rectangle 13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3" name="Rectangle 13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4" name="Rectangle 13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5" name="Rectangle 133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6" name="Rectangle 13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7" name="Rectangle 13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8" name="Rectangle 13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39" name="Rectangle 13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40" name="Rectangle 13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41" name="Rectangle 13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42" name="Rectangle 13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43" name="Rectangle 13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44" name="Rectangle 13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345" name="Rectangle 13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46" name="Rectangle 134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47" name="Rectangle 134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48" name="Rectangle 134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49" name="Rectangle 134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0" name="Rectangle 135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1" name="Rectangle 135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2" name="Rectangle 135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3" name="Rectangle 135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354" name="Rectangle 135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355" name="Rectangle 1355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356" name="Rectangle 1356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357" name="Rectangle 1357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58" name="Rectangle 13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59" name="Rectangle 13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0" name="Rectangle 13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1" name="Rectangle 13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2" name="Rectangle 13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3" name="Rectangle 13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4" name="Rectangle 13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5" name="Rectangle 13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6" name="Rectangle 13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7" name="Rectangle 13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8" name="Rectangle 13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69" name="Rectangle 13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0" name="Rectangle 13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1" name="Rectangle 13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2" name="Rectangle 13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3" name="Rectangle 13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4" name="Rectangle 13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5" name="Rectangle 13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6" name="Rectangle 13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7" name="Rectangle 13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8" name="Rectangle 13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79" name="Rectangle 13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0" name="Rectangle 13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1" name="Rectangle 13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2" name="Rectangle 13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3" name="Rectangle 13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4" name="Rectangle 13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5" name="Rectangle 13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6" name="Rectangle 13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7" name="Rectangle 13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8" name="Rectangle 13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89" name="Rectangle 13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0" name="Rectangle 13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1" name="Rectangle 13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2" name="Rectangle 13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3" name="Rectangle 13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4" name="Rectangle 13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5" name="Rectangle 13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6" name="Rectangle 13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7" name="Rectangle 13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8" name="Rectangle 13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399" name="Rectangle 13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0" name="Rectangle 14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1" name="Rectangle 14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2" name="Rectangle 14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3" name="Rectangle 14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4" name="Rectangle 14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5" name="Rectangle 14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6" name="Rectangle 14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7" name="Rectangle 14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8" name="Rectangle 14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09" name="Rectangle 14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0" name="Rectangle 14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1" name="Rectangle 14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2" name="Rectangle 14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3" name="Rectangle 14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4" name="Rectangle 14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5" name="Rectangle 14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6" name="Rectangle 14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7" name="Rectangle 14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8" name="Rectangle 14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19" name="Rectangle 14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0" name="Rectangle 14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1" name="Rectangle 14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2" name="Rectangle 14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3" name="Rectangle 14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4" name="Rectangle 14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5" name="Rectangle 14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6" name="Rectangle 14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7" name="Rectangle 14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8" name="Rectangle 14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29" name="Rectangle 14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0" name="Rectangle 14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1" name="Rectangle 14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2" name="Rectangle 14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3" name="Rectangle 14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4" name="Rectangle 14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5" name="Rectangle 14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6" name="Rectangle 14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7" name="Rectangle 14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8" name="Rectangle 14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39" name="Rectangle 14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0" name="Rectangle 14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1" name="Rectangle 14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2" name="Rectangle 144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3" name="Rectangle 144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4" name="Rectangle 144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5" name="Rectangle 144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6" name="Rectangle 14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7" name="Rectangle 14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8" name="Rectangle 14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49" name="Rectangle 14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0" name="Rectangle 14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1" name="Rectangle 14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2" name="Rectangle 14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3" name="Rectangle 14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4" name="Rectangle 14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5" name="Rectangle 14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6" name="Rectangle 14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7" name="Rectangle 14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8" name="Rectangle 14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59" name="Rectangle 14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0" name="Rectangle 14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1" name="Rectangle 14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2" name="Rectangle 14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3" name="Rectangle 14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4" name="Rectangle 14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5" name="Rectangle 14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6" name="Rectangle 14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7" name="Rectangle 14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8" name="Rectangle 14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69" name="Rectangle 14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0" name="Rectangle 14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1" name="Rectangle 14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2" name="Rectangle 14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3" name="Rectangle 14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4" name="Rectangle 14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5" name="Rectangle 14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6" name="Rectangle 14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7" name="Rectangle 14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8" name="Rectangle 14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79" name="Rectangle 14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0" name="Rectangle 14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1" name="Rectangle 14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2" name="Rectangle 14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3" name="Rectangle 14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4" name="Rectangle 14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5" name="Rectangle 14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6" name="Rectangle 14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7" name="Rectangle 14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8" name="Rectangle 14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89" name="Rectangle 14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0" name="Rectangle 14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1" name="Rectangle 14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2" name="Rectangle 14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3" name="Rectangle 14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4" name="Rectangle 14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5" name="Rectangle 14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6" name="Rectangle 14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7" name="Rectangle 14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8" name="Rectangle 14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499" name="Rectangle 14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500" name="Rectangle 15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1" name="Rectangle 150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2" name="Rectangle 150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3" name="Rectangle 150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4" name="Rectangle 150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5" name="Rectangle 150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6" name="Rectangle 150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7" name="Rectangle 15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8" name="Rectangle 15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09" name="Rectangle 15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0" name="Rectangle 151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1" name="Rectangle 151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2" name="Rectangle 151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3" name="Rectangle 151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4" name="Rectangle 151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5" name="Rectangle 151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6" name="Rectangle 15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7" name="Rectangle 15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8" name="Rectangle 15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19" name="Rectangle 15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0" name="Rectangle 152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1" name="Rectangle 152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2" name="Rectangle 15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3" name="Rectangle 15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4" name="Rectangle 152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5" name="Rectangle 152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6" name="Rectangle 152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7" name="Rectangle 152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8" name="Rectangle 152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29" name="Rectangle 15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0" name="Rectangle 153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1" name="Rectangle 15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2" name="Rectangle 15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3" name="Rectangle 15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4" name="Rectangle 15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5" name="Rectangle 153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6" name="Rectangle 15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7" name="Rectangle 15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8" name="Rectangle 15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39" name="Rectangle 15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0" name="Rectangle 15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1" name="Rectangle 15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2" name="Rectangle 15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3" name="Rectangle 15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4" name="Rectangle 15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5" name="Rectangle 15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6" name="Rectangle 15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7" name="Rectangle 15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8" name="Rectangle 15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49" name="Rectangle 15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0" name="Rectangle 155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1" name="Rectangle 155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2" name="Rectangle 155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3" name="Rectangle 155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4" name="Rectangle 155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5" name="Rectangle 155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6" name="Rectangle 155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7" name="Rectangle 155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8" name="Rectangle 155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59" name="Rectangle 155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60" name="Rectangle 156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61" name="Rectangle 156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62" name="Rectangle 1562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63" name="Rectangle 1563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564" name="Rectangle 1564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65" name="Rectangle 156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66" name="Rectangle 156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67" name="Rectangle 156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68" name="Rectangle 156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69" name="Rectangle 156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70" name="Rectangle 157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71" name="Rectangle 157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2" name="Rectangle 157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3" name="Rectangle 157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4" name="Rectangle 157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5" name="Rectangle 157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6" name="Rectangle 157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7" name="Rectangle 157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8" name="Rectangle 157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79" name="Rectangle 157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80" name="Rectangle 158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81" name="Rectangle 158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82" name="Rectangle 158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83" name="Rectangle 158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84" name="Rectangle 158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85" name="Rectangle 158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86" name="Rectangle 158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87" name="Rectangle 158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88" name="Rectangle 158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89" name="Rectangle 158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90" name="Rectangle 159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91" name="Rectangle 159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92" name="Rectangle 159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93" name="Rectangle 159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94" name="Rectangle 159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95" name="Rectangle 159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96" name="Rectangle 159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97" name="Rectangle 159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98" name="Rectangle 159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99" name="Rectangle 159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0" name="Rectangle 160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1" name="Rectangle 160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2" name="Rectangle 160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3" name="Rectangle 160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4" name="Rectangle 160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5" name="Rectangle 160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6" name="Rectangle 160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7" name="Rectangle 16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8" name="Rectangle 16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09" name="Rectangle 16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10" name="Rectangle 161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11" name="Rectangle 161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12" name="Rectangle 161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13" name="Rectangle 161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14" name="Rectangle 1614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15" name="Rectangle 1615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16" name="Rectangle 1616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17" name="Rectangle 16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18" name="Rectangle 16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19" name="Rectangle 161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20" name="Rectangle 162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21" name="Rectangle 162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22" name="Rectangle 16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23" name="Rectangle 16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24" name="Rectangle 162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25" name="Rectangle 162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26" name="Rectangle 162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27" name="Rectangle 162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28" name="Rectangle 162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29" name="Rectangle 162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0" name="Rectangle 163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1" name="Rectangle 163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2" name="Rectangle 163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3" name="Rectangle 163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4" name="Rectangle 163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5" name="Rectangle 163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6" name="Rectangle 163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7" name="Rectangle 163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8" name="Rectangle 163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39" name="Rectangle 163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40" name="Rectangle 16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41" name="Rectangle 164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42" name="Rectangle 164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43" name="Rectangle 164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44" name="Rectangle 1644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45" name="Rectangle 1645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46" name="Rectangle 1646"/>
        <xdr:cNvSpPr>
          <a:spLocks/>
        </xdr:cNvSpPr>
      </xdr:nvSpPr>
      <xdr:spPr>
        <a:xfrm>
          <a:off x="9305925" y="6315075"/>
          <a:ext cx="1485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47" name="Rectangle 16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48" name="Rectangle 16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49" name="Rectangle 16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50" name="Rectangle 165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51" name="Rectangle 16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52" name="Rectangle 16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53" name="Rectangle 16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54" name="Rectangle 16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55" name="Rectangle 165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56" name="Rectangle 165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657" name="Rectangle 165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58" name="Rectangle 16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59" name="Rectangle 16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0" name="Rectangle 16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1" name="Rectangle 16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62" name="Rectangle 166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63" name="Rectangle 166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64" name="Rectangle 166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5" name="Rectangle 16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6" name="Rectangle 16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7" name="Rectangle 16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8" name="Rectangle 16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69" name="Rectangle 16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70" name="Rectangle 16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71" name="Rectangle 16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72" name="Rectangle 167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73" name="Rectangle 167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74" name="Rectangle 167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75" name="Rectangle 16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76" name="Rectangle 16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77" name="Rectangle 16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78" name="Rectangle 16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79" name="Rectangle 16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80" name="Rectangle 16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81" name="Rectangle 16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82" name="Rectangle 16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83" name="Rectangle 16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84" name="Rectangle 16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85" name="Rectangle 168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86" name="Rectangle 168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87" name="Rectangle 168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88" name="Rectangle 168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89" name="Rectangle 168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690" name="Rectangle 169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1" name="Rectangle 16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2" name="Rectangle 16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3" name="Rectangle 16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4" name="Rectangle 16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5" name="Rectangle 16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6" name="Rectangle 16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7" name="Rectangle 16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8" name="Rectangle 16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699" name="Rectangle 16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00" name="Rectangle 17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01" name="Rectangle 17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02" name="Rectangle 17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03" name="Rectangle 17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04" name="Rectangle 17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05" name="Rectangle 17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06" name="Rectangle 17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07" name="Rectangle 17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08" name="Rectangle 17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09" name="Rectangle 17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10" name="Rectangle 171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11" name="Rectangle 171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12" name="Rectangle 171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13" name="Rectangle 171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14" name="Rectangle 171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715" name="Rectangle 171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16" name="Rectangle 171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17" name="Rectangle 171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18" name="Rectangle 171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19" name="Rectangle 17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0" name="Rectangle 17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1" name="Rectangle 17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2" name="Rectangle 17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3" name="Rectangle 17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4" name="Rectangle 17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5" name="Rectangle 17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6" name="Rectangle 17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7" name="Rectangle 17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8" name="Rectangle 17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29" name="Rectangle 17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0" name="Rectangle 17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1" name="Rectangle 17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2" name="Rectangle 17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3" name="Rectangle 17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4" name="Rectangle 17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5" name="Rectangle 17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6" name="Rectangle 17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7" name="Rectangle 17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8" name="Rectangle 17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39" name="Rectangle 17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40" name="Rectangle 17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1" name="Rectangle 17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2" name="Rectangle 17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3" name="Rectangle 17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4" name="Rectangle 17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5" name="Rectangle 17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6" name="Rectangle 17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7" name="Rectangle 17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8" name="Rectangle 17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49" name="Rectangle 17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50" name="Rectangle 17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51" name="Rectangle 17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52" name="Rectangle 17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53" name="Rectangle 17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54" name="Rectangle 175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55" name="Rectangle 175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56" name="Rectangle 175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57" name="Rectangle 17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58" name="Rectangle 17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59" name="Rectangle 17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0" name="Rectangle 17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1" name="Rectangle 17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2" name="Rectangle 17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3" name="Rectangle 17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4" name="Rectangle 17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5" name="Rectangle 17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6" name="Rectangle 17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7" name="Rectangle 17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8" name="Rectangle 17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69" name="Rectangle 17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70" name="Rectangle 17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71" name="Rectangle 17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72" name="Rectangle 177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73" name="Rectangle 177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74" name="Rectangle 177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75" name="Rectangle 177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76" name="Rectangle 177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777" name="Rectangle 177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78" name="Rectangle 17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79" name="Rectangle 17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0" name="Rectangle 17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1" name="Rectangle 17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2" name="Rectangle 17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3" name="Rectangle 17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4" name="Rectangle 17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5" name="Rectangle 17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6" name="Rectangle 17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7" name="Rectangle 17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8" name="Rectangle 17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89" name="Rectangle 17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0" name="Rectangle 17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1" name="Rectangle 17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2" name="Rectangle 17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3" name="Rectangle 17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4" name="Rectangle 17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5" name="Rectangle 17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6" name="Rectangle 17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7" name="Rectangle 17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798" name="Rectangle 17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799" name="Rectangle 1799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00" name="Rectangle 1800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801" name="Rectangle 1801"/>
        <xdr:cNvSpPr>
          <a:spLocks/>
        </xdr:cNvSpPr>
      </xdr:nvSpPr>
      <xdr:spPr>
        <a:xfrm>
          <a:off x="787717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2" name="Rectangle 18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3" name="Rectangle 180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4" name="Rectangle 180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5" name="Rectangle 180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6" name="Rectangle 180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7" name="Rectangle 180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8" name="Rectangle 180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09" name="Rectangle 180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0" name="Rectangle 181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1" name="Rectangle 181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2" name="Rectangle 181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3" name="Rectangle 181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4" name="Rectangle 181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5" name="Rectangle 181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6" name="Rectangle 181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7" name="Rectangle 181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8" name="Rectangle 18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19" name="Rectangle 18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0" name="Rectangle 18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1" name="Rectangle 18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2" name="Rectangle 182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3" name="Rectangle 182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4" name="Rectangle 182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5" name="Rectangle 18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6" name="Rectangle 18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7" name="Rectangle 18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8" name="Rectangle 18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29" name="Rectangle 18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0" name="Rectangle 18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1" name="Rectangle 18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2" name="Rectangle 18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3" name="Rectangle 18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4" name="Rectangle 18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5" name="Rectangle 18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6" name="Rectangle 18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7" name="Rectangle 18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8" name="Rectangle 18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39" name="Rectangle 18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40" name="Rectangle 184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41" name="Rectangle 184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2" name="Rectangle 18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3" name="Rectangle 18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4" name="Rectangle 18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5" name="Rectangle 18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6" name="Rectangle 184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7" name="Rectangle 184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8" name="Rectangle 184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49" name="Rectangle 184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850" name="Rectangle 185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51" name="Rectangle 185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52" name="Rectangle 185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853" name="Rectangle 185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54" name="Rectangle 18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55" name="Rectangle 18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56" name="Rectangle 18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57" name="Rectangle 18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58" name="Rectangle 18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59" name="Rectangle 18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0" name="Rectangle 18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1" name="Rectangle 18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2" name="Rectangle 18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3" name="Rectangle 18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4" name="Rectangle 18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5" name="Rectangle 18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6" name="Rectangle 18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7" name="Rectangle 186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8" name="Rectangle 186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69" name="Rectangle 186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0" name="Rectangle 18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1" name="Rectangle 18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2" name="Rectangle 18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3" name="Rectangle 18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4" name="Rectangle 18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5" name="Rectangle 18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6" name="Rectangle 18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7" name="Rectangle 18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8" name="Rectangle 18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79" name="Rectangle 187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0" name="Rectangle 188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1" name="Rectangle 188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2" name="Rectangle 18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3" name="Rectangle 18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4" name="Rectangle 18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5" name="Rectangle 18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6" name="Rectangle 18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7" name="Rectangle 18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8" name="Rectangle 18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89" name="Rectangle 18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0" name="Rectangle 18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1" name="Rectangle 18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2" name="Rectangle 18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3" name="Rectangle 18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4" name="Rectangle 189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5" name="Rectangle 189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6" name="Rectangle 189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7" name="Rectangle 189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8" name="Rectangle 189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99" name="Rectangle 189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00" name="Rectangle 190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01" name="Rectangle 190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02" name="Rectangle 190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03" name="Rectangle 190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04" name="Rectangle 190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05" name="Rectangle 190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06" name="Rectangle 190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07" name="Rectangle 1907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08" name="Rectangle 1908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09" name="Rectangle 190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10" name="Rectangle 191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11" name="Rectangle 191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12" name="Rectangle 191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13" name="Rectangle 191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14" name="Rectangle 191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15" name="Rectangle 191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16" name="Rectangle 191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17" name="Rectangle 191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18" name="Rectangle 191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19" name="Rectangle 191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20" name="Rectangle 192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21" name="Rectangle 192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22" name="Rectangle 192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23" name="Rectangle 192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24" name="Rectangle 192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25" name="Rectangle 192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26" name="Rectangle 192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27" name="Rectangle 192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28" name="Rectangle 192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29" name="Rectangle 192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0" name="Rectangle 193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1" name="Rectangle 193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2" name="Rectangle 193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3" name="Rectangle 193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4" name="Rectangle 193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5" name="Rectangle 193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6" name="Rectangle 193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7" name="Rectangle 193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8" name="Rectangle 193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39" name="Rectangle 193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40" name="Rectangle 194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41" name="Rectangle 194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42" name="Rectangle 1942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43" name="Rectangle 1943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44" name="Rectangle 194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45" name="Rectangle 194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46" name="Rectangle 194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47" name="Rectangle 194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48" name="Rectangle 194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49" name="Rectangle 194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0" name="Rectangle 195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1" name="Rectangle 195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2" name="Rectangle 195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3" name="Rectangle 195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4" name="Rectangle 195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5" name="Rectangle 195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6" name="Rectangle 195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7" name="Rectangle 195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8" name="Rectangle 195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59" name="Rectangle 195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0" name="Rectangle 196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1" name="Rectangle 196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2" name="Rectangle 196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3" name="Rectangle 196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4" name="Rectangle 196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5" name="Rectangle 196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66" name="Rectangle 196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67" name="Rectangle 196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68" name="Rectangle 196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69" name="Rectangle 196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0" name="Rectangle 197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1" name="Rectangle 197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2" name="Rectangle 197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3" name="Rectangle 197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4" name="Rectangle 197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5" name="Rectangle 197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6" name="Rectangle 197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7" name="Rectangle 197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78" name="Rectangle 197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79" name="Rectangle 1979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80" name="Rectangle 1980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81" name="Rectangle 1981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2" name="Rectangle 198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3" name="Rectangle 198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4" name="Rectangle 1984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5" name="Rectangle 1985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6" name="Rectangle 1986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7" name="Rectangle 1987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8" name="Rectangle 1988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89" name="Rectangle 1989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90" name="Rectangle 1990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91" name="Rectangle 1991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92" name="Rectangle 1992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993" name="Rectangle 1993"/>
        <xdr:cNvSpPr>
          <a:spLocks/>
        </xdr:cNvSpPr>
      </xdr:nvSpPr>
      <xdr:spPr>
        <a:xfrm>
          <a:off x="3629025" y="6315075"/>
          <a:ext cx="143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94" name="Rectangle 1994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95" name="Rectangle 1995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996" name="Rectangle 1996"/>
        <xdr:cNvSpPr>
          <a:spLocks/>
        </xdr:cNvSpPr>
      </xdr:nvSpPr>
      <xdr:spPr>
        <a:xfrm>
          <a:off x="5067300" y="6315075"/>
          <a:ext cx="1381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97" name="Rectangle 199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98" name="Rectangle 199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999" name="Rectangle 199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0" name="Rectangle 200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1" name="Rectangle 200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2" name="Rectangle 200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3" name="Rectangle 200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4" name="Rectangle 200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5" name="Rectangle 200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6" name="Rectangle 200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7" name="Rectangle 200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8" name="Rectangle 200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09" name="Rectangle 200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0" name="Rectangle 201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1" name="Rectangle 201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2" name="Rectangle 201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3" name="Rectangle 201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4" name="Rectangle 201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5" name="Rectangle 201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6" name="Rectangle 201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7" name="Rectangle 201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8" name="Rectangle 201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19" name="Rectangle 201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0" name="Rectangle 202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1" name="Rectangle 202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2" name="Rectangle 202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3" name="Rectangle 202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4" name="Rectangle 202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5" name="Rectangle 202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6" name="Rectangle 202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7" name="Rectangle 202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8" name="Rectangle 202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29" name="Rectangle 202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0" name="Rectangle 203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1" name="Rectangle 203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2" name="Rectangle 203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3" name="Rectangle 203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4" name="Rectangle 203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5" name="Rectangle 2035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6" name="Rectangle 2036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7" name="Rectangle 2037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8" name="Rectangle 2038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39" name="Rectangle 2039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40" name="Rectangle 2040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41" name="Rectangle 2041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42" name="Rectangle 2042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43" name="Rectangle 2043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044" name="Rectangle 2044"/>
        <xdr:cNvSpPr>
          <a:spLocks/>
        </xdr:cNvSpPr>
      </xdr:nvSpPr>
      <xdr:spPr>
        <a:xfrm>
          <a:off x="6448425" y="6315075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1000125</xdr:colOff>
      <xdr:row>4</xdr:row>
      <xdr:rowOff>142875</xdr:rowOff>
    </xdr:to>
    <xdr:pic>
      <xdr:nvPicPr>
        <xdr:cNvPr id="2045" name="Picture 2045"/>
        <xdr:cNvPicPr preferRelativeResize="1">
          <a:picLocks noChangeAspect="1"/>
        </xdr:cNvPicPr>
      </xdr:nvPicPr>
      <xdr:blipFill>
        <a:blip r:embed="rId1"/>
        <a:srcRect l="13774" t="5227" r="14921" b="14376"/>
        <a:stretch>
          <a:fillRect/>
        </a:stretch>
      </xdr:blipFill>
      <xdr:spPr>
        <a:xfrm>
          <a:off x="9305925" y="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.de\dfs\Statistik\__Excel_Auswertungen\PV45\2011\Mitgliederdurchschni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tgliederdurchschni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57421875" style="174" customWidth="1"/>
    <col min="2" max="2" width="10.57421875" style="174" customWidth="1"/>
    <col min="3" max="3" width="41.28125" style="174" customWidth="1"/>
    <col min="4" max="4" width="21.57421875" style="174" customWidth="1"/>
    <col min="5" max="5" width="20.7109375" style="174" customWidth="1"/>
    <col min="6" max="7" width="21.421875" style="174" bestFit="1" customWidth="1"/>
    <col min="8" max="8" width="22.28125" style="174" customWidth="1"/>
    <col min="9" max="9" width="21.28125" style="174" customWidth="1"/>
    <col min="10" max="10" width="12.7109375" style="174" bestFit="1" customWidth="1"/>
    <col min="11" max="14" width="6.7109375" style="174" bestFit="1" customWidth="1"/>
    <col min="15" max="16384" width="11.421875" style="174" customWidth="1"/>
  </cols>
  <sheetData>
    <row r="2" spans="2:9" ht="18" customHeight="1">
      <c r="B2" s="175" t="s">
        <v>319</v>
      </c>
      <c r="C2" s="176"/>
      <c r="D2" s="177"/>
      <c r="E2" s="177"/>
      <c r="F2" s="177"/>
      <c r="G2" s="177"/>
      <c r="H2" s="177"/>
      <c r="I2" s="177"/>
    </row>
    <row r="3" spans="2:9" ht="18" customHeight="1">
      <c r="B3" s="175" t="s">
        <v>320</v>
      </c>
      <c r="C3" s="176"/>
      <c r="D3" s="177"/>
      <c r="E3" s="177"/>
      <c r="F3" s="177"/>
      <c r="G3" s="177"/>
      <c r="H3" s="177"/>
      <c r="I3" s="177"/>
    </row>
    <row r="4" spans="2:9" ht="18" customHeight="1">
      <c r="B4" s="175" t="s">
        <v>349</v>
      </c>
      <c r="C4" s="176"/>
      <c r="D4" s="177"/>
      <c r="E4" s="177"/>
      <c r="F4" s="177"/>
      <c r="G4" s="177"/>
      <c r="H4" s="177"/>
      <c r="I4" s="177"/>
    </row>
    <row r="5" spans="2:3" ht="19.5" customHeight="1">
      <c r="B5" s="178"/>
      <c r="C5" s="178"/>
    </row>
    <row r="6" spans="2:22" ht="18" customHeight="1">
      <c r="B6" s="179" t="s">
        <v>321</v>
      </c>
      <c r="C6" s="180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P6" s="181"/>
      <c r="Q6" s="181"/>
      <c r="R6" s="181"/>
      <c r="S6" s="181"/>
      <c r="T6" s="181"/>
      <c r="U6" s="181"/>
      <c r="V6" s="181"/>
    </row>
    <row r="7" spans="1:21" ht="45" customHeight="1" thickBot="1">
      <c r="A7" s="182"/>
      <c r="B7" s="183" t="s">
        <v>322</v>
      </c>
      <c r="C7" s="184"/>
      <c r="D7" s="185" t="s">
        <v>323</v>
      </c>
      <c r="E7" s="185" t="s">
        <v>324</v>
      </c>
      <c r="F7" s="185" t="s">
        <v>350</v>
      </c>
      <c r="G7" s="185" t="s">
        <v>351</v>
      </c>
      <c r="H7" s="185" t="s">
        <v>352</v>
      </c>
      <c r="I7" s="185" t="s">
        <v>353</v>
      </c>
      <c r="J7" s="186" t="s">
        <v>325</v>
      </c>
      <c r="K7" s="181" t="s">
        <v>354</v>
      </c>
      <c r="L7" s="232" t="s">
        <v>355</v>
      </c>
      <c r="M7" s="232" t="s">
        <v>356</v>
      </c>
      <c r="N7" s="233" t="s">
        <v>357</v>
      </c>
      <c r="O7" s="181"/>
      <c r="P7" s="181"/>
      <c r="Q7" s="181"/>
      <c r="R7" s="181"/>
      <c r="S7" s="181"/>
      <c r="T7" s="181"/>
      <c r="U7" s="181"/>
    </row>
    <row r="8" spans="1:21" s="193" customFormat="1" ht="34.5" customHeight="1">
      <c r="A8" s="187"/>
      <c r="B8" s="188" t="s">
        <v>326</v>
      </c>
      <c r="C8" s="189"/>
      <c r="D8" s="191">
        <v>109130418.69000001</v>
      </c>
      <c r="E8" s="190">
        <v>28878137.23</v>
      </c>
      <c r="F8" s="190">
        <v>28467683.95</v>
      </c>
      <c r="G8" s="190">
        <v>28572766.929999996</v>
      </c>
      <c r="H8" s="190">
        <f>I8-SUM(E8:G8)</f>
        <v>28124572.379999995</v>
      </c>
      <c r="I8" s="191">
        <v>114043160.49</v>
      </c>
      <c r="J8" s="192">
        <v>2999</v>
      </c>
      <c r="K8" s="228">
        <f aca="true" t="shared" si="0" ref="K8:K23">SUM(100/D8*I8)-100</f>
        <v>4.501716257458256</v>
      </c>
      <c r="L8" s="234">
        <v>4.996679258643141</v>
      </c>
      <c r="M8" s="234">
        <v>5.390222450524519</v>
      </c>
      <c r="N8" s="234">
        <v>7.108167250393862</v>
      </c>
      <c r="O8" s="223"/>
      <c r="P8" s="223"/>
      <c r="Q8" s="223"/>
      <c r="R8" s="223"/>
      <c r="S8" s="223"/>
      <c r="T8" s="223"/>
      <c r="U8" s="223"/>
    </row>
    <row r="9" spans="1:21" s="193" customFormat="1" ht="34.5" customHeight="1">
      <c r="A9" s="194"/>
      <c r="B9" s="237" t="s">
        <v>327</v>
      </c>
      <c r="C9" s="238"/>
      <c r="D9" s="196">
        <v>338792807.65000004</v>
      </c>
      <c r="E9" s="195">
        <v>83813571.58</v>
      </c>
      <c r="F9" s="195">
        <v>87532847.05</v>
      </c>
      <c r="G9" s="195">
        <v>89150855.11000003</v>
      </c>
      <c r="H9" s="195">
        <f>I9-SUM(E9:G9)</f>
        <v>88985776.71999997</v>
      </c>
      <c r="I9" s="196">
        <v>349483050.46</v>
      </c>
      <c r="J9" s="192">
        <v>3995</v>
      </c>
      <c r="K9" s="228">
        <f t="shared" si="0"/>
        <v>3.155392490221871</v>
      </c>
      <c r="L9" s="234">
        <v>2.986949093453646</v>
      </c>
      <c r="M9" s="234">
        <v>2.0777441552085065</v>
      </c>
      <c r="N9" s="234">
        <v>1.9143457452582027</v>
      </c>
      <c r="O9" s="223"/>
      <c r="P9" s="223"/>
      <c r="Q9" s="223"/>
      <c r="R9" s="223"/>
      <c r="S9" s="223"/>
      <c r="T9" s="223"/>
      <c r="U9" s="223"/>
    </row>
    <row r="10" spans="1:21" s="193" customFormat="1" ht="34.5" customHeight="1" thickBot="1">
      <c r="A10" s="197"/>
      <c r="B10" s="198" t="s">
        <v>328</v>
      </c>
      <c r="C10" s="199"/>
      <c r="D10" s="200">
        <v>447923226.34000003</v>
      </c>
      <c r="E10" s="200">
        <v>112691708.81</v>
      </c>
      <c r="F10" s="200">
        <v>116000531</v>
      </c>
      <c r="G10" s="200">
        <v>117723622.04000002</v>
      </c>
      <c r="H10" s="200">
        <f>SUM(H8:H9)</f>
        <v>117110349.09999996</v>
      </c>
      <c r="I10" s="201">
        <f>SUM(I8:I9)</f>
        <v>463526210.95</v>
      </c>
      <c r="J10" s="192">
        <v>3999</v>
      </c>
      <c r="K10" s="228">
        <f t="shared" si="0"/>
        <v>3.4834060152434176</v>
      </c>
      <c r="L10" s="234">
        <v>3.4781966475511865</v>
      </c>
      <c r="M10" s="234">
        <v>2.8886502002658574</v>
      </c>
      <c r="N10" s="234">
        <v>3.1966983145518384</v>
      </c>
      <c r="O10" s="223"/>
      <c r="P10" s="223"/>
      <c r="Q10" s="223"/>
      <c r="R10" s="223"/>
      <c r="S10" s="223"/>
      <c r="T10" s="223"/>
      <c r="U10" s="223"/>
    </row>
    <row r="11" spans="1:21" s="193" customFormat="1" ht="34.5" customHeight="1">
      <c r="A11" s="202"/>
      <c r="B11" s="188" t="s">
        <v>329</v>
      </c>
      <c r="C11" s="189"/>
      <c r="D11" s="191">
        <v>429884843.41999996</v>
      </c>
      <c r="E11" s="190">
        <v>109581286.61</v>
      </c>
      <c r="F11" s="190">
        <v>112603406.97000001</v>
      </c>
      <c r="G11" s="190">
        <v>113966067.15999998</v>
      </c>
      <c r="H11" s="190">
        <f aca="true" t="shared" si="1" ref="H11:H19">I11-SUM(E11:G11)</f>
        <v>112542010.65999997</v>
      </c>
      <c r="I11" s="191">
        <v>448692771.4</v>
      </c>
      <c r="J11" s="192">
        <v>5999</v>
      </c>
      <c r="K11" s="228">
        <f t="shared" si="0"/>
        <v>4.375108419820364</v>
      </c>
      <c r="L11" s="234">
        <v>4.607129053087448</v>
      </c>
      <c r="M11" s="234">
        <v>4.436336349611324</v>
      </c>
      <c r="N11" s="234">
        <v>3.121219252292036</v>
      </c>
      <c r="O11" s="223"/>
      <c r="P11" s="223"/>
      <c r="Q11" s="223"/>
      <c r="R11" s="223"/>
      <c r="S11" s="223"/>
      <c r="T11" s="223"/>
      <c r="U11" s="223"/>
    </row>
    <row r="12" spans="1:21" s="193" customFormat="1" ht="30" customHeight="1">
      <c r="A12" s="203"/>
      <c r="B12" s="204" t="s">
        <v>330</v>
      </c>
      <c r="C12" s="205" t="s">
        <v>331</v>
      </c>
      <c r="D12" s="207">
        <v>90801160.57</v>
      </c>
      <c r="E12" s="206">
        <v>22695781.9</v>
      </c>
      <c r="F12" s="206">
        <v>23652304.509999998</v>
      </c>
      <c r="G12" s="206">
        <v>23939255.670000017</v>
      </c>
      <c r="H12" s="206">
        <f t="shared" si="1"/>
        <v>23198703.209999993</v>
      </c>
      <c r="I12" s="207">
        <v>93486045.29</v>
      </c>
      <c r="J12" s="192" t="s">
        <v>358</v>
      </c>
      <c r="K12" s="228">
        <f t="shared" si="0"/>
        <v>2.9568837040691704</v>
      </c>
      <c r="L12" s="234">
        <v>3.9520192481707994</v>
      </c>
      <c r="M12" s="234">
        <v>3.599730391480634</v>
      </c>
      <c r="N12" s="234">
        <v>0.8394653816052795</v>
      </c>
      <c r="O12" s="223"/>
      <c r="P12" s="223"/>
      <c r="Q12" s="223"/>
      <c r="R12" s="223"/>
      <c r="S12" s="223"/>
      <c r="T12" s="223"/>
      <c r="U12" s="223"/>
    </row>
    <row r="13" spans="1:21" ht="30" customHeight="1">
      <c r="A13" s="208"/>
      <c r="B13" s="209"/>
      <c r="C13" s="210" t="s">
        <v>332</v>
      </c>
      <c r="D13" s="196">
        <v>118895410.89999999</v>
      </c>
      <c r="E13" s="195">
        <v>31773498.49</v>
      </c>
      <c r="F13" s="195">
        <v>32594190.38</v>
      </c>
      <c r="G13" s="195">
        <v>32521460.62</v>
      </c>
      <c r="H13" s="195">
        <f t="shared" si="1"/>
        <v>32096731.62000002</v>
      </c>
      <c r="I13" s="196">
        <v>128985881.11000001</v>
      </c>
      <c r="J13" s="192" t="s">
        <v>359</v>
      </c>
      <c r="K13" s="228">
        <f t="shared" si="0"/>
        <v>8.486845819883555</v>
      </c>
      <c r="L13" s="234">
        <v>8.65658797064711</v>
      </c>
      <c r="M13" s="234">
        <v>8.218487239615712</v>
      </c>
      <c r="N13" s="234">
        <v>6.499106123247586</v>
      </c>
      <c r="O13" s="181"/>
      <c r="P13" s="181"/>
      <c r="Q13" s="181"/>
      <c r="R13" s="181"/>
      <c r="S13" s="181"/>
      <c r="T13" s="181"/>
      <c r="U13" s="181"/>
    </row>
    <row r="14" spans="1:21" ht="30" customHeight="1">
      <c r="A14" s="208"/>
      <c r="B14" s="209"/>
      <c r="C14" s="211" t="s">
        <v>333</v>
      </c>
      <c r="D14" s="196">
        <v>13066242.759999998</v>
      </c>
      <c r="E14" s="195">
        <v>3775218.46</v>
      </c>
      <c r="F14" s="195">
        <v>3459824.06</v>
      </c>
      <c r="G14" s="195">
        <v>3630207.77</v>
      </c>
      <c r="H14" s="195">
        <f t="shared" si="1"/>
        <v>3799658.0200000014</v>
      </c>
      <c r="I14" s="196">
        <v>14664908.31</v>
      </c>
      <c r="J14" s="192">
        <v>4200</v>
      </c>
      <c r="K14" s="228">
        <f t="shared" si="0"/>
        <v>12.235082260173812</v>
      </c>
      <c r="L14" s="234">
        <v>13.52234542223627</v>
      </c>
      <c r="M14" s="234">
        <v>15.213765001745287</v>
      </c>
      <c r="N14" s="234">
        <v>12.967589822192991</v>
      </c>
      <c r="O14" s="181"/>
      <c r="P14" s="181"/>
      <c r="Q14" s="181"/>
      <c r="R14" s="181"/>
      <c r="S14" s="181"/>
      <c r="T14" s="181"/>
      <c r="U14" s="181"/>
    </row>
    <row r="15" spans="1:21" ht="30" customHeight="1">
      <c r="A15" s="194"/>
      <c r="B15" s="212"/>
      <c r="C15" s="210" t="s">
        <v>334</v>
      </c>
      <c r="D15" s="196">
        <v>10324244.18</v>
      </c>
      <c r="E15" s="195">
        <v>2700368.75</v>
      </c>
      <c r="F15" s="195">
        <v>2840246.05</v>
      </c>
      <c r="G15" s="195">
        <v>2974045.04</v>
      </c>
      <c r="H15" s="195">
        <f t="shared" si="1"/>
        <v>2688525.629999999</v>
      </c>
      <c r="I15" s="196">
        <v>11203185.469999999</v>
      </c>
      <c r="J15" s="192" t="s">
        <v>335</v>
      </c>
      <c r="K15" s="228">
        <f t="shared" si="0"/>
        <v>8.51337177497868</v>
      </c>
      <c r="L15" s="234">
        <v>10.012311534856948</v>
      </c>
      <c r="M15" s="234">
        <v>8.953246797295165</v>
      </c>
      <c r="N15" s="234">
        <v>8.990902605221478</v>
      </c>
      <c r="O15" s="181"/>
      <c r="P15" s="181"/>
      <c r="Q15" s="181"/>
      <c r="R15" s="181"/>
      <c r="S15" s="181"/>
      <c r="T15" s="181"/>
      <c r="U15" s="181"/>
    </row>
    <row r="16" spans="1:21" ht="30" customHeight="1">
      <c r="A16" s="213"/>
      <c r="B16" s="214"/>
      <c r="C16" s="210" t="s">
        <v>336</v>
      </c>
      <c r="D16" s="196">
        <v>29316987.11</v>
      </c>
      <c r="E16" s="195">
        <v>6997589.81</v>
      </c>
      <c r="F16" s="195">
        <v>7207462.650000001</v>
      </c>
      <c r="G16" s="195">
        <v>6970611.79</v>
      </c>
      <c r="H16" s="195">
        <f t="shared" si="1"/>
        <v>7088658.1499999985</v>
      </c>
      <c r="I16" s="196">
        <v>28264322.4</v>
      </c>
      <c r="J16" s="192">
        <v>4500</v>
      </c>
      <c r="K16" s="228">
        <f t="shared" si="0"/>
        <v>-3.590630599421104</v>
      </c>
      <c r="L16" s="234">
        <v>-3.745430020695835</v>
      </c>
      <c r="M16" s="234">
        <v>-3.116932101694033</v>
      </c>
      <c r="N16" s="234">
        <v>-3.9630099879397562</v>
      </c>
      <c r="O16" s="181"/>
      <c r="P16" s="181"/>
      <c r="Q16" s="181"/>
      <c r="R16" s="181"/>
      <c r="S16" s="181"/>
      <c r="T16" s="181"/>
      <c r="U16" s="181"/>
    </row>
    <row r="17" spans="1:21" ht="30" customHeight="1">
      <c r="A17" s="213"/>
      <c r="B17" s="214"/>
      <c r="C17" s="210" t="s">
        <v>337</v>
      </c>
      <c r="D17" s="196">
        <v>7207531.529999999</v>
      </c>
      <c r="E17" s="195">
        <v>1877012.35</v>
      </c>
      <c r="F17" s="195">
        <v>2038916.13</v>
      </c>
      <c r="G17" s="195">
        <v>2200591.24</v>
      </c>
      <c r="H17" s="195">
        <f t="shared" si="1"/>
        <v>2198897.76</v>
      </c>
      <c r="I17" s="196">
        <v>8315417.48</v>
      </c>
      <c r="J17" s="192" t="s">
        <v>338</v>
      </c>
      <c r="K17" s="228">
        <f t="shared" si="0"/>
        <v>15.371225854352957</v>
      </c>
      <c r="L17" s="234">
        <v>15.557348477712509</v>
      </c>
      <c r="M17" s="234">
        <v>14.488542972544977</v>
      </c>
      <c r="N17" s="234">
        <v>11.605752970550128</v>
      </c>
      <c r="O17" s="181"/>
      <c r="P17" s="181"/>
      <c r="Q17" s="181"/>
      <c r="R17" s="181"/>
      <c r="S17" s="181"/>
      <c r="T17" s="181"/>
      <c r="U17" s="181"/>
    </row>
    <row r="18" spans="1:21" ht="30" customHeight="1">
      <c r="A18" s="213"/>
      <c r="B18" s="214"/>
      <c r="C18" s="210" t="s">
        <v>339</v>
      </c>
      <c r="D18" s="196">
        <v>10495978.200000001</v>
      </c>
      <c r="E18" s="195">
        <v>2642392.31</v>
      </c>
      <c r="F18" s="195">
        <v>3057534.58</v>
      </c>
      <c r="G18" s="195">
        <v>3102564.59</v>
      </c>
      <c r="H18" s="195">
        <f t="shared" si="1"/>
        <v>2530628.249999998</v>
      </c>
      <c r="I18" s="196">
        <v>11333119.729999999</v>
      </c>
      <c r="J18" s="192" t="s">
        <v>360</v>
      </c>
      <c r="K18" s="228">
        <f t="shared" si="0"/>
        <v>7.975831447515759</v>
      </c>
      <c r="L18" s="234">
        <v>7.727695374268507</v>
      </c>
      <c r="M18" s="234">
        <v>8.305326024332558</v>
      </c>
      <c r="N18" s="234">
        <v>2.0102521373862174</v>
      </c>
      <c r="O18" s="181"/>
      <c r="P18" s="181"/>
      <c r="Q18" s="181"/>
      <c r="R18" s="181"/>
      <c r="S18" s="181"/>
      <c r="T18" s="181"/>
      <c r="U18" s="181"/>
    </row>
    <row r="19" spans="1:21" ht="30" customHeight="1">
      <c r="A19" s="213"/>
      <c r="B19" s="214"/>
      <c r="C19" s="210" t="s">
        <v>340</v>
      </c>
      <c r="D19" s="196">
        <v>128854623.50000001</v>
      </c>
      <c r="E19" s="195">
        <v>32133642.01</v>
      </c>
      <c r="F19" s="195">
        <v>32534629.720000003</v>
      </c>
      <c r="G19" s="195">
        <v>32959110.540000003</v>
      </c>
      <c r="H19" s="195">
        <f t="shared" si="1"/>
        <v>32819663.929999992</v>
      </c>
      <c r="I19" s="196">
        <v>130447046.2</v>
      </c>
      <c r="J19" s="192" t="s">
        <v>341</v>
      </c>
      <c r="K19" s="228">
        <f t="shared" si="0"/>
        <v>1.2358289184710571</v>
      </c>
      <c r="L19" s="234">
        <v>1.3672162469753175</v>
      </c>
      <c r="M19" s="234">
        <v>1.410652743608992</v>
      </c>
      <c r="N19" s="234">
        <v>1.7672021490969456</v>
      </c>
      <c r="O19" s="181"/>
      <c r="P19" s="181"/>
      <c r="Q19" s="181"/>
      <c r="R19" s="181"/>
      <c r="S19" s="181"/>
      <c r="T19" s="181"/>
      <c r="U19" s="181"/>
    </row>
    <row r="20" spans="1:21" ht="30" customHeight="1">
      <c r="A20" s="194"/>
      <c r="B20" s="212"/>
      <c r="C20" s="210" t="s">
        <v>342</v>
      </c>
      <c r="D20" s="196">
        <v>20922664.670000017</v>
      </c>
      <c r="E20" s="196">
        <v>4992898.790000007</v>
      </c>
      <c r="F20" s="196">
        <v>5211182.62999998</v>
      </c>
      <c r="G20" s="196">
        <v>5668219.900000066</v>
      </c>
      <c r="H20" s="196">
        <f>H11-SUM(H12:H19)</f>
        <v>6120544.089999944</v>
      </c>
      <c r="I20" s="196">
        <v>21992845.409999907</v>
      </c>
      <c r="J20" s="192" t="s">
        <v>343</v>
      </c>
      <c r="K20" s="228">
        <f t="shared" si="0"/>
        <v>5.114935200076928</v>
      </c>
      <c r="L20" s="234">
        <v>2.5636019040091185</v>
      </c>
      <c r="M20" s="234">
        <v>1.5275944436937579</v>
      </c>
      <c r="N20" s="234">
        <v>0.4693775756455665</v>
      </c>
      <c r="O20" s="181"/>
      <c r="P20" s="181"/>
      <c r="Q20" s="181"/>
      <c r="R20" s="181"/>
      <c r="S20" s="181"/>
      <c r="T20" s="181"/>
      <c r="U20" s="181"/>
    </row>
    <row r="21" spans="1:21" s="193" customFormat="1" ht="34.5" customHeight="1">
      <c r="A21" s="187"/>
      <c r="B21" s="235" t="s">
        <v>344</v>
      </c>
      <c r="C21" s="236"/>
      <c r="D21" s="207">
        <v>1622184.56</v>
      </c>
      <c r="E21" s="206">
        <v>122531.85</v>
      </c>
      <c r="F21" s="206">
        <v>147123.51</v>
      </c>
      <c r="G21" s="206">
        <v>61741.6</v>
      </c>
      <c r="H21" s="206">
        <f>I21-SUM(E21:G21)</f>
        <v>32189.540000000037</v>
      </c>
      <c r="I21" s="207">
        <v>363586.5</v>
      </c>
      <c r="J21" s="192">
        <v>6999</v>
      </c>
      <c r="K21" s="228">
        <f t="shared" si="0"/>
        <v>-77.5866132026309</v>
      </c>
      <c r="L21" s="234">
        <v>-74.3249869458328</v>
      </c>
      <c r="M21" s="234">
        <v>-72.91227560930949</v>
      </c>
      <c r="N21" s="234">
        <v>-79.3237104289289</v>
      </c>
      <c r="O21" s="223"/>
      <c r="P21" s="223"/>
      <c r="Q21" s="223"/>
      <c r="R21" s="223"/>
      <c r="S21" s="223"/>
      <c r="T21" s="223"/>
      <c r="U21" s="223"/>
    </row>
    <row r="22" spans="1:21" s="193" customFormat="1" ht="34.5" customHeight="1">
      <c r="A22" s="187"/>
      <c r="B22" s="215" t="s">
        <v>296</v>
      </c>
      <c r="C22" s="216"/>
      <c r="D22" s="207">
        <v>15273752.239999998</v>
      </c>
      <c r="E22" s="206">
        <v>3844525.66</v>
      </c>
      <c r="F22" s="206">
        <v>3987774.37</v>
      </c>
      <c r="G22" s="206">
        <v>4324544.27</v>
      </c>
      <c r="H22" s="206">
        <f>I22-SUM(E22:G22)</f>
        <v>3422738.2299999986</v>
      </c>
      <c r="I22" s="207">
        <v>15579582.53</v>
      </c>
      <c r="J22" s="192">
        <v>7999</v>
      </c>
      <c r="K22" s="228">
        <f t="shared" si="0"/>
        <v>2.002325854147813</v>
      </c>
      <c r="L22" s="234">
        <v>5.809975715590227</v>
      </c>
      <c r="M22" s="234">
        <v>1.6035699501185832</v>
      </c>
      <c r="N22" s="234">
        <v>3.112611977048175</v>
      </c>
      <c r="O22" s="223"/>
      <c r="P22" s="223"/>
      <c r="Q22" s="223"/>
      <c r="R22" s="223"/>
      <c r="S22" s="223"/>
      <c r="T22" s="223"/>
      <c r="U22" s="223"/>
    </row>
    <row r="23" spans="1:21" s="193" customFormat="1" ht="34.5" customHeight="1" thickBot="1">
      <c r="A23" s="197"/>
      <c r="B23" s="217" t="s">
        <v>345</v>
      </c>
      <c r="C23" s="218"/>
      <c r="D23" s="200">
        <v>446780780.21999997</v>
      </c>
      <c r="E23" s="200">
        <v>113548344.11999999</v>
      </c>
      <c r="F23" s="200">
        <v>116738304.85000004</v>
      </c>
      <c r="G23" s="200">
        <v>118352353.02999996</v>
      </c>
      <c r="H23" s="200">
        <f>H11+H21+H22</f>
        <v>115996938.42999998</v>
      </c>
      <c r="I23" s="219">
        <f>I11+I21+I22</f>
        <v>464635940.42999995</v>
      </c>
      <c r="J23" s="192">
        <v>8999</v>
      </c>
      <c r="K23" s="228">
        <f t="shared" si="0"/>
        <v>3.9964029341655873</v>
      </c>
      <c r="L23" s="234">
        <v>4.343573576041862</v>
      </c>
      <c r="M23" s="234">
        <v>3.990022096855597</v>
      </c>
      <c r="N23" s="234">
        <v>2.6791128487766116</v>
      </c>
      <c r="O23" s="223"/>
      <c r="P23" s="223"/>
      <c r="Q23" s="223"/>
      <c r="R23" s="223"/>
      <c r="S23" s="223"/>
      <c r="T23" s="223"/>
      <c r="U23" s="223"/>
    </row>
    <row r="24" spans="1:21" s="193" customFormat="1" ht="34.5" customHeight="1">
      <c r="A24" s="220"/>
      <c r="B24" s="215" t="s">
        <v>346</v>
      </c>
      <c r="C24" s="216"/>
      <c r="D24" s="221">
        <v>1142446.1200000644</v>
      </c>
      <c r="E24" s="221" t="s">
        <v>347</v>
      </c>
      <c r="F24" s="221">
        <f>IF(F10&gt;F23,F10-F23,"")</f>
      </c>
      <c r="G24" s="221" t="s">
        <v>347</v>
      </c>
      <c r="H24" s="221">
        <f>IF(H10&gt;H23,H10-H23,"")</f>
        <v>1113410.669999987</v>
      </c>
      <c r="I24" s="191">
        <f>IF(I10&gt;I23,I10-I23,"")</f>
      </c>
      <c r="J24" s="222"/>
      <c r="K24" s="223"/>
      <c r="L24" s="223"/>
      <c r="M24" s="223"/>
      <c r="N24" s="174"/>
      <c r="O24" s="223"/>
      <c r="P24" s="223"/>
      <c r="Q24" s="223"/>
      <c r="R24" s="223"/>
      <c r="S24" s="223"/>
      <c r="T24" s="223"/>
      <c r="U24" s="223"/>
    </row>
    <row r="25" spans="1:21" s="193" customFormat="1" ht="34.5" customHeight="1">
      <c r="A25" s="187"/>
      <c r="B25" s="215" t="s">
        <v>348</v>
      </c>
      <c r="C25" s="216"/>
      <c r="D25" s="195" t="s">
        <v>347</v>
      </c>
      <c r="E25" s="195">
        <v>856635.3099999875</v>
      </c>
      <c r="F25" s="195">
        <f>IF(F23&gt;F10,F23-F10,"")</f>
        <v>737773.8500000387</v>
      </c>
      <c r="G25" s="195">
        <v>628730.989999935</v>
      </c>
      <c r="H25" s="195">
        <f>IF(H23&gt;H10,H23-H10,"")</f>
      </c>
      <c r="I25" s="196">
        <f>IF(I23&gt;I10,I23-I10,"")</f>
        <v>1109729.4799999595</v>
      </c>
      <c r="J25" s="222"/>
      <c r="K25" s="223"/>
      <c r="L25" s="223"/>
      <c r="M25" s="223"/>
      <c r="N25" s="174"/>
      <c r="O25" s="223"/>
      <c r="P25" s="223"/>
      <c r="Q25" s="223"/>
      <c r="R25" s="223"/>
      <c r="S25" s="223"/>
      <c r="T25" s="223"/>
      <c r="U25" s="223"/>
    </row>
    <row r="26" spans="2:21" ht="12.75">
      <c r="B26" s="224"/>
      <c r="C26" s="224"/>
      <c r="D26" s="224"/>
      <c r="E26" s="224"/>
      <c r="F26" s="224"/>
      <c r="G26" s="224"/>
      <c r="H26" s="224"/>
      <c r="I26" s="224"/>
      <c r="J26" s="181"/>
      <c r="K26" s="181"/>
      <c r="L26" s="181"/>
      <c r="M26" s="181"/>
      <c r="O26" s="181"/>
      <c r="P26" s="181"/>
      <c r="Q26" s="181"/>
      <c r="R26" s="181"/>
      <c r="S26" s="181"/>
      <c r="T26" s="181"/>
      <c r="U26" s="181"/>
    </row>
    <row r="27" spans="2:21" ht="15.75">
      <c r="B27" s="225" t="s">
        <v>361</v>
      </c>
      <c r="C27" s="224"/>
      <c r="D27" s="226"/>
      <c r="E27" s="226"/>
      <c r="F27" s="226"/>
      <c r="G27" s="226"/>
      <c r="H27" s="226"/>
      <c r="I27" s="224"/>
      <c r="J27" s="181"/>
      <c r="K27" s="181"/>
      <c r="L27" s="181"/>
      <c r="M27" s="181"/>
      <c r="O27" s="181"/>
      <c r="P27" s="181"/>
      <c r="Q27" s="181"/>
      <c r="R27" s="181"/>
      <c r="S27" s="181"/>
      <c r="T27" s="181"/>
      <c r="U27" s="181"/>
    </row>
    <row r="28" spans="4:22" ht="12.75">
      <c r="D28" s="181"/>
      <c r="E28" s="181"/>
      <c r="F28" s="181"/>
      <c r="G28" s="181"/>
      <c r="H28" s="227"/>
      <c r="I28" s="181"/>
      <c r="J28" s="181"/>
      <c r="K28" s="181"/>
      <c r="L28" s="181"/>
      <c r="M28" s="181"/>
      <c r="N28" s="181"/>
      <c r="P28" s="181"/>
      <c r="Q28" s="181"/>
      <c r="R28" s="181"/>
      <c r="S28" s="181"/>
      <c r="T28" s="181"/>
      <c r="U28" s="181"/>
      <c r="V28" s="181"/>
    </row>
    <row r="29" spans="4:22" ht="12.75"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P29" s="181"/>
      <c r="Q29" s="181"/>
      <c r="R29" s="181"/>
      <c r="S29" s="181"/>
      <c r="T29" s="181"/>
      <c r="U29" s="181"/>
      <c r="V29" s="181"/>
    </row>
    <row r="30" spans="4:22" ht="12.75"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P30" s="181"/>
      <c r="Q30" s="181"/>
      <c r="R30" s="181"/>
      <c r="S30" s="181"/>
      <c r="T30" s="181"/>
      <c r="U30" s="181"/>
      <c r="V30" s="181"/>
    </row>
    <row r="31" spans="4:22" ht="12.75"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P31" s="181"/>
      <c r="Q31" s="181"/>
      <c r="R31" s="181"/>
      <c r="S31" s="181"/>
      <c r="T31" s="181"/>
      <c r="U31" s="181"/>
      <c r="V31" s="181"/>
    </row>
    <row r="32" spans="4:22" ht="12.75"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P32" s="181"/>
      <c r="Q32" s="181"/>
      <c r="R32" s="181"/>
      <c r="S32" s="181"/>
      <c r="T32" s="181"/>
      <c r="U32" s="181"/>
      <c r="V32" s="181"/>
    </row>
    <row r="33" spans="4:22" ht="12.75"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P33" s="181"/>
      <c r="Q33" s="181"/>
      <c r="R33" s="181"/>
      <c r="S33" s="181"/>
      <c r="T33" s="181"/>
      <c r="U33" s="181"/>
      <c r="V33" s="181"/>
    </row>
    <row r="34" spans="4:22" ht="12.75"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P34" s="181"/>
      <c r="Q34" s="181"/>
      <c r="R34" s="181"/>
      <c r="S34" s="181"/>
      <c r="T34" s="181"/>
      <c r="U34" s="181"/>
      <c r="V34" s="181"/>
    </row>
    <row r="35" spans="4:22" ht="12.75"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P35" s="181"/>
      <c r="Q35" s="181"/>
      <c r="R35" s="181"/>
      <c r="S35" s="181"/>
      <c r="T35" s="181"/>
      <c r="U35" s="181"/>
      <c r="V35" s="181"/>
    </row>
    <row r="36" spans="4:22" ht="12.75"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P36" s="181"/>
      <c r="Q36" s="181"/>
      <c r="R36" s="181"/>
      <c r="S36" s="181"/>
      <c r="T36" s="181"/>
      <c r="U36" s="181"/>
      <c r="V36" s="181"/>
    </row>
    <row r="37" spans="4:22" ht="12.75"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P37" s="181"/>
      <c r="Q37" s="181"/>
      <c r="R37" s="181"/>
      <c r="S37" s="181"/>
      <c r="T37" s="181"/>
      <c r="U37" s="181"/>
      <c r="V37" s="181"/>
    </row>
    <row r="38" spans="4:22" ht="12.75"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P38" s="181"/>
      <c r="Q38" s="181"/>
      <c r="R38" s="181"/>
      <c r="S38" s="181"/>
      <c r="T38" s="181"/>
      <c r="U38" s="181"/>
      <c r="V38" s="181"/>
    </row>
    <row r="39" spans="4:22" ht="12.75"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P39" s="181"/>
      <c r="Q39" s="181"/>
      <c r="R39" s="181"/>
      <c r="S39" s="181"/>
      <c r="T39" s="181"/>
      <c r="U39" s="181"/>
      <c r="V39" s="181"/>
    </row>
    <row r="40" spans="4:22" ht="12.75"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P40" s="181"/>
      <c r="Q40" s="181"/>
      <c r="R40" s="181"/>
      <c r="S40" s="181"/>
      <c r="T40" s="181"/>
      <c r="U40" s="181"/>
      <c r="V40" s="181"/>
    </row>
    <row r="41" spans="4:22" ht="12.75"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P41" s="181"/>
      <c r="Q41" s="181"/>
      <c r="R41" s="181"/>
      <c r="S41" s="181"/>
      <c r="T41" s="181"/>
      <c r="U41" s="181"/>
      <c r="V41" s="181"/>
    </row>
    <row r="42" spans="4:22" ht="12.75"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P42" s="181"/>
      <c r="Q42" s="181"/>
      <c r="R42" s="181"/>
      <c r="S42" s="181"/>
      <c r="T42" s="181"/>
      <c r="U42" s="181"/>
      <c r="V42" s="181"/>
    </row>
    <row r="43" spans="4:22" ht="12.75"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P43" s="181"/>
      <c r="Q43" s="181"/>
      <c r="R43" s="181"/>
      <c r="S43" s="181"/>
      <c r="T43" s="181"/>
      <c r="U43" s="181"/>
      <c r="V43" s="181"/>
    </row>
    <row r="44" spans="4:22" ht="12.75"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P44" s="181"/>
      <c r="Q44" s="181"/>
      <c r="R44" s="181"/>
      <c r="S44" s="181"/>
      <c r="T44" s="181"/>
      <c r="U44" s="181"/>
      <c r="V44" s="181"/>
    </row>
    <row r="45" spans="4:22" ht="12.75"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P45" s="181"/>
      <c r="Q45" s="181"/>
      <c r="R45" s="181"/>
      <c r="S45" s="181"/>
      <c r="T45" s="181"/>
      <c r="U45" s="181"/>
      <c r="V45" s="181"/>
    </row>
    <row r="46" spans="4:22" ht="12.75"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P46" s="181"/>
      <c r="Q46" s="181"/>
      <c r="R46" s="181"/>
      <c r="S46" s="181"/>
      <c r="T46" s="181"/>
      <c r="U46" s="181"/>
      <c r="V46" s="181"/>
    </row>
    <row r="47" spans="4:22" ht="12.75"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P47" s="181"/>
      <c r="Q47" s="181"/>
      <c r="R47" s="181"/>
      <c r="S47" s="181"/>
      <c r="T47" s="181"/>
      <c r="U47" s="181"/>
      <c r="V47" s="181"/>
    </row>
    <row r="48" spans="4:22" ht="12.75"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P48" s="181"/>
      <c r="Q48" s="181"/>
      <c r="R48" s="181"/>
      <c r="S48" s="181"/>
      <c r="T48" s="181"/>
      <c r="U48" s="181"/>
      <c r="V48" s="181"/>
    </row>
    <row r="49" spans="4:22" ht="12.75"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P49" s="181"/>
      <c r="Q49" s="181"/>
      <c r="R49" s="181"/>
      <c r="S49" s="181"/>
      <c r="T49" s="181"/>
      <c r="U49" s="181"/>
      <c r="V49" s="181"/>
    </row>
    <row r="50" spans="4:22" ht="12.75"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P50" s="181"/>
      <c r="Q50" s="181"/>
      <c r="R50" s="181"/>
      <c r="S50" s="181"/>
      <c r="T50" s="181"/>
      <c r="U50" s="181"/>
      <c r="V50" s="181"/>
    </row>
    <row r="51" spans="4:22" ht="12.75"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P51" s="181"/>
      <c r="Q51" s="181"/>
      <c r="R51" s="181"/>
      <c r="S51" s="181"/>
      <c r="T51" s="181"/>
      <c r="U51" s="181"/>
      <c r="V51" s="181"/>
    </row>
    <row r="52" spans="4:22" ht="12.75"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P52" s="181"/>
      <c r="Q52" s="181"/>
      <c r="R52" s="181"/>
      <c r="S52" s="181"/>
      <c r="T52" s="181"/>
      <c r="U52" s="181"/>
      <c r="V52" s="181"/>
    </row>
    <row r="53" spans="4:22" ht="12.75"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P53" s="181"/>
      <c r="Q53" s="181"/>
      <c r="R53" s="181"/>
      <c r="S53" s="181"/>
      <c r="T53" s="181"/>
      <c r="U53" s="181"/>
      <c r="V53" s="181"/>
    </row>
    <row r="54" spans="4:22" ht="12.75"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P54" s="181"/>
      <c r="Q54" s="181"/>
      <c r="R54" s="181"/>
      <c r="S54" s="181"/>
      <c r="T54" s="181"/>
      <c r="U54" s="181"/>
      <c r="V54" s="181"/>
    </row>
    <row r="55" spans="4:22" ht="12.75"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P55" s="181"/>
      <c r="Q55" s="181"/>
      <c r="R55" s="181"/>
      <c r="S55" s="181"/>
      <c r="T55" s="181"/>
      <c r="U55" s="181"/>
      <c r="V55" s="181"/>
    </row>
    <row r="56" spans="4:22" ht="12.75"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P56" s="181"/>
      <c r="Q56" s="181"/>
      <c r="R56" s="181"/>
      <c r="S56" s="181"/>
      <c r="T56" s="181"/>
      <c r="U56" s="181"/>
      <c r="V56" s="181"/>
    </row>
    <row r="57" spans="4:22" ht="12.75"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P57" s="181"/>
      <c r="Q57" s="181"/>
      <c r="R57" s="181"/>
      <c r="S57" s="181"/>
      <c r="T57" s="181"/>
      <c r="U57" s="181"/>
      <c r="V57" s="181"/>
    </row>
    <row r="58" spans="4:22" ht="12.75"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P58" s="181"/>
      <c r="Q58" s="181"/>
      <c r="R58" s="181"/>
      <c r="S58" s="181"/>
      <c r="T58" s="181"/>
      <c r="U58" s="181"/>
      <c r="V58" s="181"/>
    </row>
    <row r="59" spans="4:22" ht="12.75"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P59" s="181"/>
      <c r="Q59" s="181"/>
      <c r="R59" s="181"/>
      <c r="S59" s="181"/>
      <c r="T59" s="181"/>
      <c r="U59" s="181"/>
      <c r="V59" s="181"/>
    </row>
    <row r="60" spans="4:22" ht="12.75"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P60" s="181"/>
      <c r="Q60" s="181"/>
      <c r="R60" s="181"/>
      <c r="S60" s="181"/>
      <c r="T60" s="181"/>
      <c r="U60" s="181"/>
      <c r="V60" s="181"/>
    </row>
    <row r="61" spans="4:22" ht="12.75"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P61" s="181"/>
      <c r="Q61" s="181"/>
      <c r="R61" s="181"/>
      <c r="S61" s="181"/>
      <c r="T61" s="181"/>
      <c r="U61" s="181"/>
      <c r="V61" s="181"/>
    </row>
    <row r="62" spans="4:22" ht="12.75"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P62" s="181"/>
      <c r="Q62" s="181"/>
      <c r="R62" s="181"/>
      <c r="S62" s="181"/>
      <c r="T62" s="181"/>
      <c r="U62" s="181"/>
      <c r="V62" s="181"/>
    </row>
    <row r="63" spans="4:22" ht="12.75"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P63" s="181"/>
      <c r="Q63" s="181"/>
      <c r="R63" s="181"/>
      <c r="S63" s="181"/>
      <c r="T63" s="181"/>
      <c r="U63" s="181"/>
      <c r="V63" s="181"/>
    </row>
    <row r="64" spans="4:22" ht="12.75"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P64" s="181"/>
      <c r="Q64" s="181"/>
      <c r="R64" s="181"/>
      <c r="S64" s="181"/>
      <c r="T64" s="181"/>
      <c r="U64" s="181"/>
      <c r="V64" s="181"/>
    </row>
    <row r="65" spans="4:22" ht="12.75"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P65" s="181"/>
      <c r="Q65" s="181"/>
      <c r="R65" s="181"/>
      <c r="S65" s="181"/>
      <c r="T65" s="181"/>
      <c r="U65" s="181"/>
      <c r="V65" s="181"/>
    </row>
    <row r="66" spans="4:22" ht="12.75"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1"/>
      <c r="Q66" s="181"/>
      <c r="R66" s="181"/>
      <c r="S66" s="181"/>
      <c r="T66" s="181"/>
      <c r="U66" s="181"/>
      <c r="V66" s="181"/>
    </row>
    <row r="67" spans="4:22" ht="12.75"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1"/>
      <c r="Q67" s="181"/>
      <c r="R67" s="181"/>
      <c r="S67" s="181"/>
      <c r="T67" s="181"/>
      <c r="U67" s="181"/>
      <c r="V67" s="181"/>
    </row>
    <row r="68" spans="4:22" ht="12.75"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1"/>
      <c r="Q68" s="181"/>
      <c r="R68" s="181"/>
      <c r="S68" s="181"/>
      <c r="T68" s="181"/>
      <c r="U68" s="181"/>
      <c r="V68" s="181"/>
    </row>
    <row r="69" spans="4:22" ht="12.75"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1"/>
      <c r="Q69" s="181"/>
      <c r="R69" s="181"/>
      <c r="S69" s="181"/>
      <c r="T69" s="181"/>
      <c r="U69" s="181"/>
      <c r="V69" s="181"/>
    </row>
    <row r="70" spans="4:22" ht="12.75"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1"/>
      <c r="Q70" s="181"/>
      <c r="R70" s="181"/>
      <c r="S70" s="181"/>
      <c r="T70" s="181"/>
      <c r="U70" s="181"/>
      <c r="V70" s="181"/>
    </row>
    <row r="71" spans="4:22" ht="12.75"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P71" s="181"/>
      <c r="Q71" s="181"/>
      <c r="R71" s="181"/>
      <c r="S71" s="181"/>
      <c r="T71" s="181"/>
      <c r="U71" s="181"/>
      <c r="V71" s="181"/>
    </row>
    <row r="72" spans="4:22" ht="12.75"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P72" s="181"/>
      <c r="Q72" s="181"/>
      <c r="R72" s="181"/>
      <c r="S72" s="181"/>
      <c r="T72" s="181"/>
      <c r="U72" s="181"/>
      <c r="V72" s="181"/>
    </row>
    <row r="73" spans="4:22" ht="12.75"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P73" s="181"/>
      <c r="Q73" s="181"/>
      <c r="R73" s="181"/>
      <c r="S73" s="181"/>
      <c r="T73" s="181"/>
      <c r="U73" s="181"/>
      <c r="V73" s="181"/>
    </row>
    <row r="74" spans="4:22" ht="12.75"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P74" s="181"/>
      <c r="Q74" s="181"/>
      <c r="R74" s="181"/>
      <c r="S74" s="181"/>
      <c r="T74" s="181"/>
      <c r="U74" s="181"/>
      <c r="V74" s="181"/>
    </row>
    <row r="75" spans="4:22" ht="12.75"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P75" s="181"/>
      <c r="Q75" s="181"/>
      <c r="R75" s="181"/>
      <c r="S75" s="181"/>
      <c r="T75" s="181"/>
      <c r="U75" s="181"/>
      <c r="V75" s="181"/>
    </row>
    <row r="76" spans="4:22" ht="12.75"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P76" s="181"/>
      <c r="Q76" s="181"/>
      <c r="R76" s="181"/>
      <c r="S76" s="181"/>
      <c r="T76" s="181"/>
      <c r="U76" s="181"/>
      <c r="V76" s="181"/>
    </row>
    <row r="77" spans="4:22" ht="12.75"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P77" s="181"/>
      <c r="Q77" s="181"/>
      <c r="R77" s="181"/>
      <c r="S77" s="181"/>
      <c r="T77" s="181"/>
      <c r="U77" s="181"/>
      <c r="V77" s="181"/>
    </row>
    <row r="78" spans="4:22" ht="12.75"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P78" s="181"/>
      <c r="Q78" s="181"/>
      <c r="R78" s="181"/>
      <c r="S78" s="181"/>
      <c r="T78" s="181"/>
      <c r="U78" s="181"/>
      <c r="V78" s="181"/>
    </row>
    <row r="79" spans="4:22" ht="12.75"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P79" s="181"/>
      <c r="Q79" s="181"/>
      <c r="R79" s="181"/>
      <c r="S79" s="181"/>
      <c r="T79" s="181"/>
      <c r="U79" s="181"/>
      <c r="V79" s="181"/>
    </row>
    <row r="80" spans="4:22" ht="12.75"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P80" s="181"/>
      <c r="Q80" s="181"/>
      <c r="R80" s="181"/>
      <c r="S80" s="181"/>
      <c r="T80" s="181"/>
      <c r="U80" s="181"/>
      <c r="V80" s="181"/>
    </row>
    <row r="81" spans="4:22" ht="12.75"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P81" s="181"/>
      <c r="Q81" s="181"/>
      <c r="R81" s="181"/>
      <c r="S81" s="181"/>
      <c r="T81" s="181"/>
      <c r="U81" s="181"/>
      <c r="V81" s="181"/>
    </row>
    <row r="82" spans="4:22" ht="12.75"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P82" s="181"/>
      <c r="Q82" s="181"/>
      <c r="R82" s="181"/>
      <c r="S82" s="181"/>
      <c r="T82" s="181"/>
      <c r="U82" s="181"/>
      <c r="V82" s="181"/>
    </row>
    <row r="83" spans="4:22" ht="12.75"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P83" s="181"/>
      <c r="Q83" s="181"/>
      <c r="R83" s="181"/>
      <c r="S83" s="181"/>
      <c r="T83" s="181"/>
      <c r="U83" s="181"/>
      <c r="V83" s="181"/>
    </row>
    <row r="84" spans="4:22" ht="12.75"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P84" s="181"/>
      <c r="Q84" s="181"/>
      <c r="R84" s="181"/>
      <c r="S84" s="181"/>
      <c r="T84" s="181"/>
      <c r="U84" s="181"/>
      <c r="V84" s="181"/>
    </row>
    <row r="85" spans="4:22" ht="12.75"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P85" s="181"/>
      <c r="Q85" s="181"/>
      <c r="R85" s="181"/>
      <c r="S85" s="181"/>
      <c r="T85" s="181"/>
      <c r="U85" s="181"/>
      <c r="V85" s="181"/>
    </row>
    <row r="86" spans="4:22" ht="12.75"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P86" s="181"/>
      <c r="Q86" s="181"/>
      <c r="R86" s="181"/>
      <c r="S86" s="181"/>
      <c r="T86" s="181"/>
      <c r="U86" s="181"/>
      <c r="V86" s="181"/>
    </row>
    <row r="87" spans="4:22" ht="12.75"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P87" s="181"/>
      <c r="Q87" s="181"/>
      <c r="R87" s="181"/>
      <c r="S87" s="181"/>
      <c r="T87" s="181"/>
      <c r="U87" s="181"/>
      <c r="V87" s="181"/>
    </row>
    <row r="88" spans="4:22" ht="12.75"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P88" s="181"/>
      <c r="Q88" s="181"/>
      <c r="R88" s="181"/>
      <c r="S88" s="181"/>
      <c r="T88" s="181"/>
      <c r="U88" s="181"/>
      <c r="V88" s="181"/>
    </row>
    <row r="89" spans="4:22" ht="12.75"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P89" s="181"/>
      <c r="Q89" s="181"/>
      <c r="R89" s="181"/>
      <c r="S89" s="181"/>
      <c r="T89" s="181"/>
      <c r="U89" s="181"/>
      <c r="V89" s="181"/>
    </row>
    <row r="90" spans="4:22" ht="12.75"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P90" s="181"/>
      <c r="Q90" s="181"/>
      <c r="R90" s="181"/>
      <c r="S90" s="181"/>
      <c r="T90" s="181"/>
      <c r="U90" s="181"/>
      <c r="V90" s="181"/>
    </row>
    <row r="91" spans="4:22" ht="12.75"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P91" s="181"/>
      <c r="Q91" s="181"/>
      <c r="R91" s="181"/>
      <c r="S91" s="181"/>
      <c r="T91" s="181"/>
      <c r="U91" s="181"/>
      <c r="V91" s="181"/>
    </row>
    <row r="92" spans="4:22" ht="12.75"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P92" s="181"/>
      <c r="Q92" s="181"/>
      <c r="R92" s="181"/>
      <c r="S92" s="181"/>
      <c r="T92" s="181"/>
      <c r="U92" s="181"/>
      <c r="V92" s="181"/>
    </row>
    <row r="93" spans="4:22" ht="12.75"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P93" s="181"/>
      <c r="Q93" s="181"/>
      <c r="R93" s="181"/>
      <c r="S93" s="181"/>
      <c r="T93" s="181"/>
      <c r="U93" s="181"/>
      <c r="V93" s="181"/>
    </row>
    <row r="94" spans="4:22" ht="12.75"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P94" s="181"/>
      <c r="Q94" s="181"/>
      <c r="R94" s="181"/>
      <c r="S94" s="181"/>
      <c r="T94" s="181"/>
      <c r="U94" s="181"/>
      <c r="V94" s="181"/>
    </row>
    <row r="95" spans="4:22" ht="12.75"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P95" s="181"/>
      <c r="Q95" s="181"/>
      <c r="R95" s="181"/>
      <c r="S95" s="181"/>
      <c r="T95" s="181"/>
      <c r="U95" s="181"/>
      <c r="V95" s="181"/>
    </row>
    <row r="96" spans="4:22" ht="12.75"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P96" s="181"/>
      <c r="Q96" s="181"/>
      <c r="R96" s="181"/>
      <c r="S96" s="181"/>
      <c r="T96" s="181"/>
      <c r="U96" s="181"/>
      <c r="V96" s="181"/>
    </row>
    <row r="97" spans="4:22" ht="12.75"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P97" s="181"/>
      <c r="Q97" s="181"/>
      <c r="R97" s="181"/>
      <c r="S97" s="181"/>
      <c r="T97" s="181"/>
      <c r="U97" s="181"/>
      <c r="V97" s="181"/>
    </row>
    <row r="98" spans="4:22" ht="12.75"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P98" s="181"/>
      <c r="Q98" s="181"/>
      <c r="R98" s="181"/>
      <c r="S98" s="181"/>
      <c r="T98" s="181"/>
      <c r="U98" s="181"/>
      <c r="V98" s="181"/>
    </row>
    <row r="99" spans="4:22" ht="12.75"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P99" s="181"/>
      <c r="Q99" s="181"/>
      <c r="R99" s="181"/>
      <c r="S99" s="181"/>
      <c r="T99" s="181"/>
      <c r="U99" s="181"/>
      <c r="V99" s="181"/>
    </row>
    <row r="100" spans="4:22" ht="12.75"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P100" s="181"/>
      <c r="Q100" s="181"/>
      <c r="R100" s="181"/>
      <c r="S100" s="181"/>
      <c r="T100" s="181"/>
      <c r="U100" s="181"/>
      <c r="V100" s="181"/>
    </row>
    <row r="101" spans="4:22" ht="12.75"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P101" s="181"/>
      <c r="Q101" s="181"/>
      <c r="R101" s="181"/>
      <c r="S101" s="181"/>
      <c r="T101" s="181"/>
      <c r="U101" s="181"/>
      <c r="V101" s="181"/>
    </row>
    <row r="102" spans="4:22" ht="12.75"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P102" s="181"/>
      <c r="Q102" s="181"/>
      <c r="R102" s="181"/>
      <c r="S102" s="181"/>
      <c r="T102" s="181"/>
      <c r="U102" s="181"/>
      <c r="V102" s="181"/>
    </row>
    <row r="103" spans="4:22" ht="12.75"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P103" s="181"/>
      <c r="Q103" s="181"/>
      <c r="R103" s="181"/>
      <c r="S103" s="181"/>
      <c r="T103" s="181"/>
      <c r="U103" s="181"/>
      <c r="V103" s="181"/>
    </row>
    <row r="104" spans="4:22" ht="12.75"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P104" s="181"/>
      <c r="Q104" s="181"/>
      <c r="R104" s="181"/>
      <c r="S104" s="181"/>
      <c r="T104" s="181"/>
      <c r="U104" s="181"/>
      <c r="V104" s="181"/>
    </row>
    <row r="105" spans="4:22" ht="12.75"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P105" s="181"/>
      <c r="Q105" s="181"/>
      <c r="R105" s="181"/>
      <c r="S105" s="181"/>
      <c r="T105" s="181"/>
      <c r="U105" s="181"/>
      <c r="V105" s="181"/>
    </row>
    <row r="106" spans="4:22" ht="12.75"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P106" s="181"/>
      <c r="Q106" s="181"/>
      <c r="R106" s="181"/>
      <c r="S106" s="181"/>
      <c r="T106" s="181"/>
      <c r="U106" s="181"/>
      <c r="V106" s="181"/>
    </row>
    <row r="107" spans="4:22" ht="12.75"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P107" s="181"/>
      <c r="Q107" s="181"/>
      <c r="R107" s="181"/>
      <c r="S107" s="181"/>
      <c r="T107" s="181"/>
      <c r="U107" s="181"/>
      <c r="V107" s="181"/>
    </row>
    <row r="108" spans="4:22" ht="12.75"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P108" s="181"/>
      <c r="Q108" s="181"/>
      <c r="R108" s="181"/>
      <c r="S108" s="181"/>
      <c r="T108" s="181"/>
      <c r="U108" s="181"/>
      <c r="V108" s="181"/>
    </row>
    <row r="109" spans="4:22" ht="12.75"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P109" s="181"/>
      <c r="Q109" s="181"/>
      <c r="R109" s="181"/>
      <c r="S109" s="181"/>
      <c r="T109" s="181"/>
      <c r="U109" s="181"/>
      <c r="V109" s="181"/>
    </row>
    <row r="110" spans="4:22" ht="12.75"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P110" s="181"/>
      <c r="Q110" s="181"/>
      <c r="R110" s="181"/>
      <c r="S110" s="181"/>
      <c r="T110" s="181"/>
      <c r="U110" s="181"/>
      <c r="V110" s="181"/>
    </row>
    <row r="111" spans="4:22" ht="12.75"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P111" s="181"/>
      <c r="Q111" s="181"/>
      <c r="R111" s="181"/>
      <c r="S111" s="181"/>
      <c r="T111" s="181"/>
      <c r="U111" s="181"/>
      <c r="V111" s="181"/>
    </row>
    <row r="112" spans="4:22" ht="12.75"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P112" s="181"/>
      <c r="Q112" s="181"/>
      <c r="R112" s="181"/>
      <c r="S112" s="181"/>
      <c r="T112" s="181"/>
      <c r="U112" s="181"/>
      <c r="V112" s="181"/>
    </row>
    <row r="113" spans="4:22" ht="12.75"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P113" s="181"/>
      <c r="Q113" s="181"/>
      <c r="R113" s="181"/>
      <c r="S113" s="181"/>
      <c r="T113" s="181"/>
      <c r="U113" s="181"/>
      <c r="V113" s="181"/>
    </row>
    <row r="114" spans="4:22" ht="12.75"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P114" s="181"/>
      <c r="Q114" s="181"/>
      <c r="R114" s="181"/>
      <c r="S114" s="181"/>
      <c r="T114" s="181"/>
      <c r="U114" s="181"/>
      <c r="V114" s="181"/>
    </row>
    <row r="115" spans="4:22" ht="12.75"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P115" s="181"/>
      <c r="Q115" s="181"/>
      <c r="R115" s="181"/>
      <c r="S115" s="181"/>
      <c r="T115" s="181"/>
      <c r="U115" s="181"/>
      <c r="V115" s="181"/>
    </row>
    <row r="116" spans="4:22" ht="12.75"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P116" s="181"/>
      <c r="Q116" s="181"/>
      <c r="R116" s="181"/>
      <c r="S116" s="181"/>
      <c r="T116" s="181"/>
      <c r="U116" s="181"/>
      <c r="V116" s="181"/>
    </row>
    <row r="117" spans="4:22" ht="12.75"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P117" s="181"/>
      <c r="Q117" s="181"/>
      <c r="R117" s="181"/>
      <c r="S117" s="181"/>
      <c r="T117" s="181"/>
      <c r="U117" s="181"/>
      <c r="V117" s="181"/>
    </row>
    <row r="118" spans="4:22" ht="12.75"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P118" s="181"/>
      <c r="Q118" s="181"/>
      <c r="R118" s="181"/>
      <c r="S118" s="181"/>
      <c r="T118" s="181"/>
      <c r="U118" s="181"/>
      <c r="V118" s="181"/>
    </row>
    <row r="119" spans="4:22" ht="12.75"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P119" s="181"/>
      <c r="Q119" s="181"/>
      <c r="R119" s="181"/>
      <c r="S119" s="181"/>
      <c r="T119" s="181"/>
      <c r="U119" s="181"/>
      <c r="V119" s="181"/>
    </row>
    <row r="120" spans="4:22" ht="12.75"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P120" s="181"/>
      <c r="Q120" s="181"/>
      <c r="R120" s="181"/>
      <c r="S120" s="181"/>
      <c r="T120" s="181"/>
      <c r="U120" s="181"/>
      <c r="V120" s="181"/>
    </row>
    <row r="121" spans="4:22" ht="12.75"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P121" s="181"/>
      <c r="Q121" s="181"/>
      <c r="R121" s="181"/>
      <c r="S121" s="181"/>
      <c r="T121" s="181"/>
      <c r="U121" s="181"/>
      <c r="V121" s="181"/>
    </row>
    <row r="122" spans="4:22" ht="12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P122" s="181"/>
      <c r="Q122" s="181"/>
      <c r="R122" s="181"/>
      <c r="S122" s="181"/>
      <c r="T122" s="181"/>
      <c r="U122" s="181"/>
      <c r="V122" s="181"/>
    </row>
    <row r="123" spans="4:22" ht="12.75"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P123" s="181"/>
      <c r="Q123" s="181"/>
      <c r="R123" s="181"/>
      <c r="S123" s="181"/>
      <c r="T123" s="181"/>
      <c r="U123" s="181"/>
      <c r="V123" s="181"/>
    </row>
    <row r="124" spans="4:22" ht="12.75"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P124" s="181"/>
      <c r="Q124" s="181"/>
      <c r="R124" s="181"/>
      <c r="S124" s="181"/>
      <c r="T124" s="181"/>
      <c r="U124" s="181"/>
      <c r="V124" s="181"/>
    </row>
    <row r="125" spans="4:22" ht="12.75"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P125" s="181"/>
      <c r="Q125" s="181"/>
      <c r="R125" s="181"/>
      <c r="S125" s="181"/>
      <c r="T125" s="181"/>
      <c r="U125" s="181"/>
      <c r="V125" s="181"/>
    </row>
    <row r="126" spans="4:22" ht="12.75"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P126" s="181"/>
      <c r="Q126" s="181"/>
      <c r="R126" s="181"/>
      <c r="S126" s="181"/>
      <c r="T126" s="181"/>
      <c r="U126" s="181"/>
      <c r="V126" s="181"/>
    </row>
    <row r="127" spans="4:22" ht="12.75"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P127" s="181"/>
      <c r="Q127" s="181"/>
      <c r="R127" s="181"/>
      <c r="S127" s="181"/>
      <c r="T127" s="181"/>
      <c r="U127" s="181"/>
      <c r="V127" s="181"/>
    </row>
    <row r="128" spans="4:22" ht="12.75"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P128" s="181"/>
      <c r="Q128" s="181"/>
      <c r="R128" s="181"/>
      <c r="S128" s="181"/>
      <c r="T128" s="181"/>
      <c r="U128" s="181"/>
      <c r="V128" s="181"/>
    </row>
    <row r="129" spans="4:22" ht="12.75"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P129" s="181"/>
      <c r="Q129" s="181"/>
      <c r="R129" s="181"/>
      <c r="S129" s="181"/>
      <c r="T129" s="181"/>
      <c r="U129" s="181"/>
      <c r="V129" s="181"/>
    </row>
    <row r="130" spans="4:22" ht="12.75"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P130" s="181"/>
      <c r="Q130" s="181"/>
      <c r="R130" s="181"/>
      <c r="S130" s="181"/>
      <c r="T130" s="181"/>
      <c r="U130" s="181"/>
      <c r="V130" s="181"/>
    </row>
    <row r="131" spans="4:22" ht="12.75"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P131" s="181"/>
      <c r="Q131" s="181"/>
      <c r="R131" s="181"/>
      <c r="S131" s="181"/>
      <c r="T131" s="181"/>
      <c r="U131" s="181"/>
      <c r="V131" s="181"/>
    </row>
    <row r="132" spans="4:22" ht="12.75"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P132" s="181"/>
      <c r="Q132" s="181"/>
      <c r="R132" s="181"/>
      <c r="S132" s="181"/>
      <c r="T132" s="181"/>
      <c r="U132" s="181"/>
      <c r="V132" s="181"/>
    </row>
    <row r="133" spans="4:22" ht="12.75"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P133" s="181"/>
      <c r="Q133" s="181"/>
      <c r="R133" s="181"/>
      <c r="S133" s="181"/>
      <c r="T133" s="181"/>
      <c r="U133" s="181"/>
      <c r="V133" s="181"/>
    </row>
    <row r="134" spans="4:22" ht="12.75"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P134" s="181"/>
      <c r="Q134" s="181"/>
      <c r="R134" s="181"/>
      <c r="S134" s="181"/>
      <c r="T134" s="181"/>
      <c r="U134" s="181"/>
      <c r="V134" s="181"/>
    </row>
    <row r="135" spans="4:22" ht="12.75"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P135" s="181"/>
      <c r="Q135" s="181"/>
      <c r="R135" s="181"/>
      <c r="S135" s="181"/>
      <c r="T135" s="181"/>
      <c r="U135" s="181"/>
      <c r="V135" s="181"/>
    </row>
    <row r="136" spans="4:22" ht="12.75"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P136" s="181"/>
      <c r="Q136" s="181"/>
      <c r="R136" s="181"/>
      <c r="S136" s="181"/>
      <c r="T136" s="181"/>
      <c r="U136" s="181"/>
      <c r="V136" s="181"/>
    </row>
    <row r="137" spans="4:22" ht="12.75"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P137" s="181"/>
      <c r="Q137" s="181"/>
      <c r="R137" s="181"/>
      <c r="S137" s="181"/>
      <c r="T137" s="181"/>
      <c r="U137" s="181"/>
      <c r="V137" s="181"/>
    </row>
    <row r="138" spans="4:22" ht="12.75"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P138" s="181"/>
      <c r="Q138" s="181"/>
      <c r="R138" s="181"/>
      <c r="S138" s="181"/>
      <c r="T138" s="181"/>
      <c r="U138" s="181"/>
      <c r="V138" s="181"/>
    </row>
    <row r="139" spans="4:22" ht="12.75"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P139" s="181"/>
      <c r="Q139" s="181"/>
      <c r="R139" s="181"/>
      <c r="S139" s="181"/>
      <c r="T139" s="181"/>
      <c r="U139" s="181"/>
      <c r="V139" s="181"/>
    </row>
    <row r="140" spans="4:22" ht="12.75"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P140" s="181"/>
      <c r="Q140" s="181"/>
      <c r="R140" s="181"/>
      <c r="S140" s="181"/>
      <c r="T140" s="181"/>
      <c r="U140" s="181"/>
      <c r="V140" s="181"/>
    </row>
    <row r="141" spans="4:22" ht="12.75"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P141" s="181"/>
      <c r="Q141" s="181"/>
      <c r="R141" s="181"/>
      <c r="S141" s="181"/>
      <c r="T141" s="181"/>
      <c r="U141" s="181"/>
      <c r="V141" s="181"/>
    </row>
    <row r="142" spans="4:22" ht="12.75"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P142" s="181"/>
      <c r="Q142" s="181"/>
      <c r="R142" s="181"/>
      <c r="S142" s="181"/>
      <c r="T142" s="181"/>
      <c r="U142" s="181"/>
      <c r="V142" s="181"/>
    </row>
    <row r="143" spans="4:22" ht="12.75"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P143" s="181"/>
      <c r="Q143" s="181"/>
      <c r="R143" s="181"/>
      <c r="S143" s="181"/>
      <c r="T143" s="181"/>
      <c r="U143" s="181"/>
      <c r="V143" s="181"/>
    </row>
    <row r="144" spans="4:22" ht="12.75"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P144" s="181"/>
      <c r="Q144" s="181"/>
      <c r="R144" s="181"/>
      <c r="S144" s="181"/>
      <c r="T144" s="181"/>
      <c r="U144" s="181"/>
      <c r="V144" s="181"/>
    </row>
    <row r="145" spans="4:22" ht="12.75"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P145" s="181"/>
      <c r="Q145" s="181"/>
      <c r="R145" s="181"/>
      <c r="S145" s="181"/>
      <c r="T145" s="181"/>
      <c r="U145" s="181"/>
      <c r="V145" s="181"/>
    </row>
    <row r="146" spans="4:22" ht="12.75"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P146" s="181"/>
      <c r="Q146" s="181"/>
      <c r="R146" s="181"/>
      <c r="S146" s="181"/>
      <c r="T146" s="181"/>
      <c r="U146" s="181"/>
      <c r="V146" s="181"/>
    </row>
    <row r="147" spans="4:22" ht="12.75"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P147" s="181"/>
      <c r="Q147" s="181"/>
      <c r="R147" s="181"/>
      <c r="S147" s="181"/>
      <c r="T147" s="181"/>
      <c r="U147" s="181"/>
      <c r="V147" s="181"/>
    </row>
    <row r="148" spans="4:22" ht="12.75"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P148" s="181"/>
      <c r="Q148" s="181"/>
      <c r="R148" s="181"/>
      <c r="S148" s="181"/>
      <c r="T148" s="181"/>
      <c r="U148" s="181"/>
      <c r="V148" s="181"/>
    </row>
    <row r="149" spans="4:22" ht="12.75"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P149" s="181"/>
      <c r="Q149" s="181"/>
      <c r="R149" s="181"/>
      <c r="S149" s="181"/>
      <c r="T149" s="181"/>
      <c r="U149" s="181"/>
      <c r="V149" s="181"/>
    </row>
    <row r="150" spans="4:22" ht="12.75"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P150" s="181"/>
      <c r="Q150" s="181"/>
      <c r="R150" s="181"/>
      <c r="S150" s="181"/>
      <c r="T150" s="181"/>
      <c r="U150" s="181"/>
      <c r="V150" s="181"/>
    </row>
    <row r="151" spans="4:22" ht="12.75"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P151" s="181"/>
      <c r="Q151" s="181"/>
      <c r="R151" s="181"/>
      <c r="S151" s="181"/>
      <c r="T151" s="181"/>
      <c r="U151" s="181"/>
      <c r="V151" s="181"/>
    </row>
    <row r="152" spans="4:22" ht="12.75"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P152" s="181"/>
      <c r="Q152" s="181"/>
      <c r="R152" s="181"/>
      <c r="S152" s="181"/>
      <c r="T152" s="181"/>
      <c r="U152" s="181"/>
      <c r="V152" s="181"/>
    </row>
    <row r="153" spans="4:22" ht="12.75"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P153" s="181"/>
      <c r="Q153" s="181"/>
      <c r="R153" s="181"/>
      <c r="S153" s="181"/>
      <c r="T153" s="181"/>
      <c r="U153" s="181"/>
      <c r="V153" s="181"/>
    </row>
    <row r="154" spans="4:22" ht="12.75"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P154" s="181"/>
      <c r="Q154" s="181"/>
      <c r="R154" s="181"/>
      <c r="S154" s="181"/>
      <c r="T154" s="181"/>
      <c r="U154" s="181"/>
      <c r="V154" s="181"/>
    </row>
    <row r="155" spans="4:22" ht="12.75"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P155" s="181"/>
      <c r="Q155" s="181"/>
      <c r="R155" s="181"/>
      <c r="S155" s="181"/>
      <c r="T155" s="181"/>
      <c r="U155" s="181"/>
      <c r="V155" s="181"/>
    </row>
    <row r="156" spans="4:22" ht="12.75"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P156" s="181"/>
      <c r="Q156" s="181"/>
      <c r="R156" s="181"/>
      <c r="S156" s="181"/>
      <c r="T156" s="181"/>
      <c r="U156" s="181"/>
      <c r="V156" s="181"/>
    </row>
    <row r="157" spans="4:22" ht="12.75"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P157" s="181"/>
      <c r="Q157" s="181"/>
      <c r="R157" s="181"/>
      <c r="S157" s="181"/>
      <c r="T157" s="181"/>
      <c r="U157" s="181"/>
      <c r="V157" s="181"/>
    </row>
    <row r="158" spans="4:22" ht="12.75"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P158" s="181"/>
      <c r="Q158" s="181"/>
      <c r="R158" s="181"/>
      <c r="S158" s="181"/>
      <c r="T158" s="181"/>
      <c r="U158" s="181"/>
      <c r="V158" s="181"/>
    </row>
    <row r="159" spans="4:22" ht="12.75"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P159" s="181"/>
      <c r="Q159" s="181"/>
      <c r="R159" s="181"/>
      <c r="S159" s="181"/>
      <c r="T159" s="181"/>
      <c r="U159" s="181"/>
      <c r="V159" s="181"/>
    </row>
    <row r="160" spans="4:22" ht="12.75"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P160" s="181"/>
      <c r="Q160" s="181"/>
      <c r="R160" s="181"/>
      <c r="S160" s="181"/>
      <c r="T160" s="181"/>
      <c r="U160" s="181"/>
      <c r="V160" s="181"/>
    </row>
    <row r="161" spans="4:22" ht="12.75"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P161" s="181"/>
      <c r="Q161" s="181"/>
      <c r="R161" s="181"/>
      <c r="S161" s="181"/>
      <c r="T161" s="181"/>
      <c r="U161" s="181"/>
      <c r="V161" s="181"/>
    </row>
    <row r="162" spans="4:22" ht="12.75"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P162" s="181"/>
      <c r="Q162" s="181"/>
      <c r="R162" s="181"/>
      <c r="S162" s="181"/>
      <c r="T162" s="181"/>
      <c r="U162" s="181"/>
      <c r="V162" s="181"/>
    </row>
    <row r="163" spans="4:22" ht="12.75"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P163" s="181"/>
      <c r="Q163" s="181"/>
      <c r="R163" s="181"/>
      <c r="S163" s="181"/>
      <c r="T163" s="181"/>
      <c r="U163" s="181"/>
      <c r="V163" s="181"/>
    </row>
    <row r="164" spans="4:22" ht="12.75"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P164" s="181"/>
      <c r="Q164" s="181"/>
      <c r="R164" s="181"/>
      <c r="S164" s="181"/>
      <c r="T164" s="181"/>
      <c r="U164" s="181"/>
      <c r="V164" s="181"/>
    </row>
    <row r="165" spans="4:22" ht="12.75"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P165" s="181"/>
      <c r="Q165" s="181"/>
      <c r="R165" s="181"/>
      <c r="S165" s="181"/>
      <c r="T165" s="181"/>
      <c r="U165" s="181"/>
      <c r="V165" s="181"/>
    </row>
    <row r="166" spans="4:22" ht="12.75"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P166" s="181"/>
      <c r="Q166" s="181"/>
      <c r="R166" s="181"/>
      <c r="S166" s="181"/>
      <c r="T166" s="181"/>
      <c r="U166" s="181"/>
      <c r="V166" s="181"/>
    </row>
    <row r="167" spans="4:22" ht="12.75"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P167" s="181"/>
      <c r="Q167" s="181"/>
      <c r="R167" s="181"/>
      <c r="S167" s="181"/>
      <c r="T167" s="181"/>
      <c r="U167" s="181"/>
      <c r="V167" s="181"/>
    </row>
    <row r="168" spans="4:22" ht="12.75"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P168" s="181"/>
      <c r="Q168" s="181"/>
      <c r="R168" s="181"/>
      <c r="S168" s="181"/>
      <c r="T168" s="181"/>
      <c r="U168" s="181"/>
      <c r="V168" s="181"/>
    </row>
    <row r="169" spans="4:22" ht="12.75"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P169" s="181"/>
      <c r="Q169" s="181"/>
      <c r="R169" s="181"/>
      <c r="S169" s="181"/>
      <c r="T169" s="181"/>
      <c r="U169" s="181"/>
      <c r="V169" s="181"/>
    </row>
    <row r="170" spans="4:22" ht="12.75"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P170" s="181"/>
      <c r="Q170" s="181"/>
      <c r="R170" s="181"/>
      <c r="S170" s="181"/>
      <c r="T170" s="181"/>
      <c r="U170" s="181"/>
      <c r="V170" s="181"/>
    </row>
    <row r="171" spans="4:22" ht="12.75"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P171" s="181"/>
      <c r="Q171" s="181"/>
      <c r="R171" s="181"/>
      <c r="S171" s="181"/>
      <c r="T171" s="181"/>
      <c r="U171" s="181"/>
      <c r="V171" s="181"/>
    </row>
    <row r="172" spans="4:22" ht="12.75"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P172" s="181"/>
      <c r="Q172" s="181"/>
      <c r="R172" s="181"/>
      <c r="S172" s="181"/>
      <c r="T172" s="181"/>
      <c r="U172" s="181"/>
      <c r="V172" s="181"/>
    </row>
    <row r="173" spans="4:22" ht="12.75"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P173" s="181"/>
      <c r="Q173" s="181"/>
      <c r="R173" s="181"/>
      <c r="S173" s="181"/>
      <c r="T173" s="181"/>
      <c r="U173" s="181"/>
      <c r="V173" s="181"/>
    </row>
    <row r="174" spans="4:22" ht="12.75"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P174" s="181"/>
      <c r="Q174" s="181"/>
      <c r="R174" s="181"/>
      <c r="S174" s="181"/>
      <c r="T174" s="181"/>
      <c r="U174" s="181"/>
      <c r="V174" s="181"/>
    </row>
    <row r="175" spans="4:22" ht="12.75"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P175" s="181"/>
      <c r="Q175" s="181"/>
      <c r="R175" s="181"/>
      <c r="S175" s="181"/>
      <c r="T175" s="181"/>
      <c r="U175" s="181"/>
      <c r="V175" s="181"/>
    </row>
    <row r="176" spans="4:22" ht="12.75"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P176" s="181"/>
      <c r="Q176" s="181"/>
      <c r="R176" s="181"/>
      <c r="S176" s="181"/>
      <c r="T176" s="181"/>
      <c r="U176" s="181"/>
      <c r="V176" s="181"/>
    </row>
    <row r="177" spans="4:22" ht="12.75"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P177" s="181"/>
      <c r="Q177" s="181"/>
      <c r="R177" s="181"/>
      <c r="S177" s="181"/>
      <c r="T177" s="181"/>
      <c r="U177" s="181"/>
      <c r="V177" s="181"/>
    </row>
    <row r="178" spans="4:22" ht="12.75"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P178" s="181"/>
      <c r="Q178" s="181"/>
      <c r="R178" s="181"/>
      <c r="S178" s="181"/>
      <c r="T178" s="181"/>
      <c r="U178" s="181"/>
      <c r="V178" s="181"/>
    </row>
    <row r="179" spans="4:22" ht="12.75"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P179" s="181"/>
      <c r="Q179" s="181"/>
      <c r="R179" s="181"/>
      <c r="S179" s="181"/>
      <c r="T179" s="181"/>
      <c r="U179" s="181"/>
      <c r="V179" s="181"/>
    </row>
  </sheetData>
  <sheetProtection/>
  <mergeCells count="2">
    <mergeCell ref="B21:C21"/>
    <mergeCell ref="B9:C9"/>
  </mergeCells>
  <printOptions horizontalCentered="1" verticalCentered="1"/>
  <pageMargins left="0.3937007874015748" right="0.3937007874015748" top="0.22" bottom="0.23" header="0.37" footer="0.29"/>
  <pageSetup fitToHeight="1" fitToWidth="1" horizontalDpi="600" verticalDpi="600" orientation="landscape" paperSize="9" scale="76" r:id="rId2"/>
  <headerFooter alignWithMargins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7109375" style="12" customWidth="1"/>
    <col min="2" max="9" width="13.7109375" style="12" customWidth="1"/>
    <col min="10" max="10" width="1.57421875" style="12" customWidth="1"/>
    <col min="11" max="11" width="4.00390625" style="12" customWidth="1"/>
    <col min="12" max="16384" width="11.421875" style="12" customWidth="1"/>
  </cols>
  <sheetData>
    <row r="1" spans="1:9" s="6" customFormat="1" ht="31.5" customHeight="1" thickBot="1">
      <c r="A1" s="1"/>
      <c r="B1" s="2" t="s">
        <v>1</v>
      </c>
      <c r="C1" s="3"/>
      <c r="D1" s="4"/>
      <c r="E1" s="4"/>
      <c r="F1" s="4"/>
      <c r="G1" s="4"/>
      <c r="H1" s="3"/>
      <c r="I1" s="5"/>
    </row>
    <row r="2" spans="1:9" ht="18.75" customHeight="1" thickBot="1">
      <c r="A2" s="7"/>
      <c r="B2" s="8" t="s">
        <v>2</v>
      </c>
      <c r="C2" s="9"/>
      <c r="D2" s="10"/>
      <c r="E2" s="10"/>
      <c r="F2" s="10"/>
      <c r="G2" s="10"/>
      <c r="H2" s="9"/>
      <c r="I2" s="11"/>
    </row>
    <row r="3" spans="1:9" ht="15">
      <c r="A3" s="7" t="s">
        <v>3</v>
      </c>
      <c r="B3" s="13" t="s">
        <v>4</v>
      </c>
      <c r="C3" s="14"/>
      <c r="D3" s="15" t="s">
        <v>5</v>
      </c>
      <c r="E3" s="14"/>
      <c r="F3" s="16" t="s">
        <v>6</v>
      </c>
      <c r="G3" s="17"/>
      <c r="H3" s="18" t="s">
        <v>7</v>
      </c>
      <c r="I3" s="19"/>
    </row>
    <row r="4" spans="1:9" ht="15">
      <c r="A4" s="7" t="s">
        <v>8</v>
      </c>
      <c r="B4" s="20" t="s">
        <v>9</v>
      </c>
      <c r="C4" s="21"/>
      <c r="D4" s="18" t="s">
        <v>10</v>
      </c>
      <c r="E4" s="21"/>
      <c r="F4" s="22" t="s">
        <v>11</v>
      </c>
      <c r="G4" s="21"/>
      <c r="H4" s="23" t="s">
        <v>12</v>
      </c>
      <c r="I4" s="24"/>
    </row>
    <row r="5" spans="1:9" ht="15">
      <c r="A5" s="7" t="s">
        <v>13</v>
      </c>
      <c r="B5" s="25" t="s">
        <v>14</v>
      </c>
      <c r="C5" s="26"/>
      <c r="D5" s="27"/>
      <c r="E5" s="26"/>
      <c r="F5" s="28" t="s">
        <v>15</v>
      </c>
      <c r="G5" s="29"/>
      <c r="H5" s="23" t="s">
        <v>16</v>
      </c>
      <c r="I5" s="30"/>
    </row>
    <row r="6" spans="1:9" ht="15">
      <c r="A6" s="7" t="s">
        <v>17</v>
      </c>
      <c r="B6" s="31" t="s">
        <v>18</v>
      </c>
      <c r="C6" s="32"/>
      <c r="D6" s="33" t="s">
        <v>19</v>
      </c>
      <c r="E6" s="31"/>
      <c r="F6" s="33" t="s">
        <v>20</v>
      </c>
      <c r="G6" s="31"/>
      <c r="H6" s="33" t="s">
        <v>21</v>
      </c>
      <c r="I6" s="34"/>
    </row>
    <row r="7" spans="1:9" ht="15" customHeight="1">
      <c r="A7" s="7" t="s">
        <v>22</v>
      </c>
      <c r="B7" s="35"/>
      <c r="C7" s="36"/>
      <c r="D7" s="37"/>
      <c r="E7" s="36"/>
      <c r="F7" s="37"/>
      <c r="G7" s="36"/>
      <c r="H7" s="38"/>
      <c r="I7" s="39"/>
    </row>
    <row r="8" spans="1:9" ht="15" customHeight="1">
      <c r="A8" s="7"/>
      <c r="B8" s="40" t="s">
        <v>23</v>
      </c>
      <c r="C8" s="41" t="s">
        <v>24</v>
      </c>
      <c r="D8" s="42" t="s">
        <v>23</v>
      </c>
      <c r="E8" s="41" t="s">
        <v>24</v>
      </c>
      <c r="F8" s="43" t="s">
        <v>23</v>
      </c>
      <c r="G8" s="44" t="s">
        <v>24</v>
      </c>
      <c r="H8" s="43" t="s">
        <v>23</v>
      </c>
      <c r="I8" s="44" t="s">
        <v>24</v>
      </c>
    </row>
    <row r="9" spans="1:9" ht="15" customHeight="1" thickBot="1">
      <c r="A9" s="7"/>
      <c r="B9" s="45"/>
      <c r="C9" s="46"/>
      <c r="D9" s="47"/>
      <c r="E9" s="46"/>
      <c r="F9" s="47"/>
      <c r="G9" s="46"/>
      <c r="H9" s="48"/>
      <c r="I9" s="49"/>
    </row>
    <row r="10" spans="1:9" ht="13.5" thickBot="1">
      <c r="A10" s="50"/>
      <c r="B10" s="51">
        <v>1</v>
      </c>
      <c r="C10" s="52">
        <v>2</v>
      </c>
      <c r="D10" s="51">
        <v>3</v>
      </c>
      <c r="E10" s="52">
        <v>4</v>
      </c>
      <c r="F10" s="51">
        <v>5</v>
      </c>
      <c r="G10" s="52">
        <v>6</v>
      </c>
      <c r="H10" s="51">
        <f>G10+1</f>
        <v>7</v>
      </c>
      <c r="I10" s="52">
        <f>H10+1</f>
        <v>8</v>
      </c>
    </row>
    <row r="11" spans="1:11" ht="24.75" customHeight="1">
      <c r="A11" s="53" t="s">
        <v>0</v>
      </c>
      <c r="B11" s="54">
        <v>59557870.56</v>
      </c>
      <c r="C11" s="55">
        <f>B11/$H$333</f>
        <v>110.08543304714287</v>
      </c>
      <c r="D11" s="54">
        <v>205255.63</v>
      </c>
      <c r="E11" s="55">
        <f>D11/$H$333</f>
        <v>0.3793899060099997</v>
      </c>
      <c r="F11" s="54">
        <v>135311.46</v>
      </c>
      <c r="G11" s="55">
        <f>F11/$H$333</f>
        <v>0.25010666987052116</v>
      </c>
      <c r="H11" s="54">
        <v>307818.35</v>
      </c>
      <c r="I11" s="56">
        <f>H11/$H$333</f>
        <v>0.5689645388760015</v>
      </c>
      <c r="K11" s="57"/>
    </row>
    <row r="12" spans="1:11" ht="24.75" customHeight="1" thickBot="1">
      <c r="A12" s="229"/>
      <c r="B12" s="230"/>
      <c r="C12" s="231"/>
      <c r="D12" s="230"/>
      <c r="E12" s="231"/>
      <c r="F12" s="230"/>
      <c r="G12" s="231"/>
      <c r="H12" s="230"/>
      <c r="I12" s="231"/>
      <c r="K12" s="57"/>
    </row>
    <row r="13" spans="1:9" s="6" customFormat="1" ht="31.5" customHeight="1" thickBot="1">
      <c r="A13" s="1"/>
      <c r="B13" s="2" t="s">
        <v>1</v>
      </c>
      <c r="C13" s="3"/>
      <c r="D13" s="4"/>
      <c r="E13" s="4"/>
      <c r="F13" s="4"/>
      <c r="G13" s="4"/>
      <c r="H13" s="3"/>
      <c r="I13" s="5"/>
    </row>
    <row r="14" spans="1:9" ht="18.75" customHeight="1" thickBot="1">
      <c r="A14" s="7"/>
      <c r="B14" s="58" t="s">
        <v>2</v>
      </c>
      <c r="C14" s="9"/>
      <c r="D14" s="10"/>
      <c r="E14" s="10"/>
      <c r="F14" s="10"/>
      <c r="G14" s="10"/>
      <c r="H14" s="9"/>
      <c r="I14" s="11"/>
    </row>
    <row r="15" spans="1:9" ht="15">
      <c r="A15" s="7" t="s">
        <v>3</v>
      </c>
      <c r="B15" s="13" t="s">
        <v>25</v>
      </c>
      <c r="C15" s="59"/>
      <c r="D15" s="13" t="s">
        <v>26</v>
      </c>
      <c r="E15" s="14"/>
      <c r="F15" s="60" t="s">
        <v>27</v>
      </c>
      <c r="G15" s="14"/>
      <c r="H15" s="18" t="s">
        <v>28</v>
      </c>
      <c r="I15" s="19"/>
    </row>
    <row r="16" spans="1:9" ht="15">
      <c r="A16" s="7" t="s">
        <v>8</v>
      </c>
      <c r="B16" s="20"/>
      <c r="C16" s="61"/>
      <c r="D16" s="20" t="s">
        <v>29</v>
      </c>
      <c r="E16" s="21"/>
      <c r="F16" s="18" t="s">
        <v>30</v>
      </c>
      <c r="G16" s="21"/>
      <c r="H16" s="15"/>
      <c r="I16" s="24"/>
    </row>
    <row r="17" spans="1:9" ht="15">
      <c r="A17" s="7" t="s">
        <v>13</v>
      </c>
      <c r="B17" s="62"/>
      <c r="C17" s="30"/>
      <c r="D17" s="62"/>
      <c r="E17" s="26"/>
      <c r="F17" s="27"/>
      <c r="G17" s="26"/>
      <c r="H17" s="27"/>
      <c r="I17" s="30"/>
    </row>
    <row r="18" spans="1:9" ht="15">
      <c r="A18" s="7" t="s">
        <v>17</v>
      </c>
      <c r="B18" s="33" t="s">
        <v>31</v>
      </c>
      <c r="C18" s="63"/>
      <c r="D18" s="31" t="s">
        <v>32</v>
      </c>
      <c r="E18" s="32"/>
      <c r="F18" s="33" t="s">
        <v>33</v>
      </c>
      <c r="G18" s="32"/>
      <c r="H18" s="33" t="s">
        <v>34</v>
      </c>
      <c r="I18" s="34"/>
    </row>
    <row r="19" spans="1:9" ht="15" customHeight="1">
      <c r="A19" s="7" t="s">
        <v>22</v>
      </c>
      <c r="B19" s="37"/>
      <c r="C19" s="36"/>
      <c r="D19" s="37"/>
      <c r="E19" s="36"/>
      <c r="F19" s="37"/>
      <c r="G19" s="36"/>
      <c r="H19" s="38"/>
      <c r="I19" s="39"/>
    </row>
    <row r="20" spans="1:9" ht="15" customHeight="1">
      <c r="A20" s="7"/>
      <c r="B20" s="42" t="s">
        <v>23</v>
      </c>
      <c r="C20" s="41" t="s">
        <v>24</v>
      </c>
      <c r="D20" s="42" t="s">
        <v>23</v>
      </c>
      <c r="E20" s="41" t="s">
        <v>24</v>
      </c>
      <c r="F20" s="42" t="s">
        <v>23</v>
      </c>
      <c r="G20" s="41" t="s">
        <v>24</v>
      </c>
      <c r="H20" s="43" t="s">
        <v>23</v>
      </c>
      <c r="I20" s="44" t="s">
        <v>24</v>
      </c>
    </row>
    <row r="21" spans="1:9" ht="15" customHeight="1" thickBot="1">
      <c r="A21" s="7"/>
      <c r="B21" s="47"/>
      <c r="C21" s="46"/>
      <c r="D21" s="47"/>
      <c r="E21" s="46"/>
      <c r="F21" s="47"/>
      <c r="G21" s="46"/>
      <c r="H21" s="48"/>
      <c r="I21" s="49"/>
    </row>
    <row r="22" spans="1:9" ht="13.5" thickBot="1">
      <c r="A22" s="50"/>
      <c r="B22" s="51">
        <f>I10+1</f>
        <v>9</v>
      </c>
      <c r="C22" s="52">
        <f aca="true" t="shared" si="0" ref="C22:I22">B22+1</f>
        <v>10</v>
      </c>
      <c r="D22" s="51">
        <f t="shared" si="0"/>
        <v>11</v>
      </c>
      <c r="E22" s="52">
        <f t="shared" si="0"/>
        <v>12</v>
      </c>
      <c r="F22" s="51">
        <f t="shared" si="0"/>
        <v>13</v>
      </c>
      <c r="G22" s="52">
        <f t="shared" si="0"/>
        <v>14</v>
      </c>
      <c r="H22" s="51">
        <f t="shared" si="0"/>
        <v>15</v>
      </c>
      <c r="I22" s="52">
        <f t="shared" si="0"/>
        <v>16</v>
      </c>
    </row>
    <row r="23" spans="1:11" ht="24.75" customHeight="1" thickBot="1">
      <c r="A23" s="53" t="s">
        <v>0</v>
      </c>
      <c r="B23" s="54">
        <v>40747.04</v>
      </c>
      <c r="C23" s="55">
        <f>B23/$H$333</f>
        <v>0.07531591545520919</v>
      </c>
      <c r="D23" s="54">
        <v>99109.05</v>
      </c>
      <c r="E23" s="55">
        <f>D23/$H$333</f>
        <v>0.18319094664658098</v>
      </c>
      <c r="F23" s="54">
        <v>-68297.07</v>
      </c>
      <c r="G23" s="55">
        <f>F23/$H$333</f>
        <v>-0.12623877341663356</v>
      </c>
      <c r="H23" s="54">
        <v>32967067.64</v>
      </c>
      <c r="I23" s="56">
        <f>H23/$H$333</f>
        <v>60.93558892082475</v>
      </c>
      <c r="K23" s="57"/>
    </row>
    <row r="24" spans="1:9" s="6" customFormat="1" ht="31.5" customHeight="1" thickBot="1">
      <c r="A24" s="1"/>
      <c r="B24" s="2" t="s">
        <v>1</v>
      </c>
      <c r="C24" s="3"/>
      <c r="D24" s="4"/>
      <c r="E24" s="4"/>
      <c r="F24" s="4"/>
      <c r="G24" s="4"/>
      <c r="H24" s="3"/>
      <c r="I24" s="5"/>
    </row>
    <row r="25" spans="1:9" ht="18.75" customHeight="1" thickBot="1">
      <c r="A25" s="7"/>
      <c r="B25" s="58" t="s">
        <v>2</v>
      </c>
      <c r="C25" s="9"/>
      <c r="D25" s="10"/>
      <c r="E25" s="10"/>
      <c r="F25" s="10"/>
      <c r="G25" s="10"/>
      <c r="H25" s="9"/>
      <c r="I25" s="11"/>
    </row>
    <row r="26" spans="1:9" ht="15">
      <c r="A26" s="7" t="s">
        <v>3</v>
      </c>
      <c r="B26" s="18" t="s">
        <v>35</v>
      </c>
      <c r="C26" s="14"/>
      <c r="D26" s="64" t="s">
        <v>36</v>
      </c>
      <c r="E26" s="14"/>
      <c r="F26" s="18" t="s">
        <v>37</v>
      </c>
      <c r="G26" s="14"/>
      <c r="H26" s="18" t="s">
        <v>38</v>
      </c>
      <c r="I26" s="19"/>
    </row>
    <row r="27" spans="1:9" ht="15">
      <c r="A27" s="7" t="s">
        <v>8</v>
      </c>
      <c r="B27" s="15" t="s">
        <v>39</v>
      </c>
      <c r="C27" s="21"/>
      <c r="D27" s="65" t="s">
        <v>40</v>
      </c>
      <c r="E27" s="21"/>
      <c r="F27" s="15" t="s">
        <v>41</v>
      </c>
      <c r="G27" s="13"/>
      <c r="H27" s="15" t="s">
        <v>42</v>
      </c>
      <c r="I27" s="24"/>
    </row>
    <row r="28" spans="1:9" ht="15">
      <c r="A28" s="7" t="s">
        <v>13</v>
      </c>
      <c r="B28" s="27"/>
      <c r="C28" s="26"/>
      <c r="D28" s="66" t="s">
        <v>43</v>
      </c>
      <c r="E28" s="26"/>
      <c r="F28" s="27"/>
      <c r="G28" s="26"/>
      <c r="H28" s="23" t="s">
        <v>23</v>
      </c>
      <c r="I28" s="30"/>
    </row>
    <row r="29" spans="1:9" ht="15">
      <c r="A29" s="7" t="s">
        <v>17</v>
      </c>
      <c r="B29" s="33" t="s">
        <v>44</v>
      </c>
      <c r="C29" s="32"/>
      <c r="D29" s="33" t="s">
        <v>45</v>
      </c>
      <c r="E29" s="32"/>
      <c r="F29" s="33" t="s">
        <v>46</v>
      </c>
      <c r="G29" s="31"/>
      <c r="H29" s="33" t="s">
        <v>47</v>
      </c>
      <c r="I29" s="67"/>
    </row>
    <row r="30" spans="1:9" ht="15" customHeight="1">
      <c r="A30" s="7" t="s">
        <v>22</v>
      </c>
      <c r="B30" s="37"/>
      <c r="C30" s="36"/>
      <c r="D30" s="37"/>
      <c r="E30" s="36"/>
      <c r="F30" s="38"/>
      <c r="G30" s="68"/>
      <c r="H30" s="38"/>
      <c r="I30" s="39"/>
    </row>
    <row r="31" spans="1:9" ht="15" customHeight="1">
      <c r="A31" s="7"/>
      <c r="B31" s="42" t="s">
        <v>23</v>
      </c>
      <c r="C31" s="41" t="s">
        <v>24</v>
      </c>
      <c r="D31" s="42" t="s">
        <v>23</v>
      </c>
      <c r="E31" s="41" t="s">
        <v>24</v>
      </c>
      <c r="F31" s="43" t="s">
        <v>23</v>
      </c>
      <c r="G31" s="69" t="s">
        <v>24</v>
      </c>
      <c r="H31" s="43" t="s">
        <v>23</v>
      </c>
      <c r="I31" s="44" t="s">
        <v>24</v>
      </c>
    </row>
    <row r="32" spans="1:9" ht="15" customHeight="1" thickBot="1">
      <c r="A32" s="7"/>
      <c r="B32" s="47"/>
      <c r="C32" s="46"/>
      <c r="D32" s="47"/>
      <c r="E32" s="46"/>
      <c r="F32" s="48"/>
      <c r="G32" s="70"/>
      <c r="H32" s="48"/>
      <c r="I32" s="49"/>
    </row>
    <row r="33" spans="1:9" ht="13.5" thickBot="1">
      <c r="A33" s="50"/>
      <c r="B33" s="51">
        <f>I22+1</f>
        <v>17</v>
      </c>
      <c r="C33" s="52">
        <f aca="true" t="shared" si="1" ref="C33:I33">B33+1</f>
        <v>18</v>
      </c>
      <c r="D33" s="51">
        <f t="shared" si="1"/>
        <v>19</v>
      </c>
      <c r="E33" s="52">
        <f t="shared" si="1"/>
        <v>20</v>
      </c>
      <c r="F33" s="51">
        <f t="shared" si="1"/>
        <v>21</v>
      </c>
      <c r="G33" s="52">
        <f t="shared" si="1"/>
        <v>22</v>
      </c>
      <c r="H33" s="51">
        <f t="shared" si="1"/>
        <v>23</v>
      </c>
      <c r="I33" s="52">
        <f t="shared" si="1"/>
        <v>24</v>
      </c>
    </row>
    <row r="34" spans="1:11" ht="24.75" customHeight="1">
      <c r="A34" s="53" t="s">
        <v>0</v>
      </c>
      <c r="B34" s="54">
        <v>0</v>
      </c>
      <c r="C34" s="55">
        <f>B34/$H$333</f>
        <v>0</v>
      </c>
      <c r="D34" s="54">
        <v>288434.63</v>
      </c>
      <c r="E34" s="55">
        <f>D34/$H$333</f>
        <v>0.5331361052835873</v>
      </c>
      <c r="F34" s="54">
        <v>19647353.62</v>
      </c>
      <c r="G34" s="55">
        <f>F34/$H$333</f>
        <v>36.315728066689466</v>
      </c>
      <c r="H34" s="54">
        <v>544955.16</v>
      </c>
      <c r="I34" s="56">
        <f>H34/$H$333</f>
        <v>1.007282903431513</v>
      </c>
      <c r="K34" s="57"/>
    </row>
    <row r="35" spans="1:11" ht="24.75" customHeight="1" thickBot="1">
      <c r="A35" s="229"/>
      <c r="B35" s="230"/>
      <c r="C35" s="231"/>
      <c r="D35" s="230"/>
      <c r="E35" s="231"/>
      <c r="F35" s="230"/>
      <c r="G35" s="231"/>
      <c r="H35" s="230"/>
      <c r="I35" s="231"/>
      <c r="K35" s="57"/>
    </row>
    <row r="36" spans="1:9" s="6" customFormat="1" ht="31.5" customHeight="1" thickBot="1">
      <c r="A36" s="1"/>
      <c r="B36" s="2" t="s">
        <v>1</v>
      </c>
      <c r="C36" s="3"/>
      <c r="D36" s="4"/>
      <c r="E36" s="4"/>
      <c r="F36" s="4"/>
      <c r="G36" s="4"/>
      <c r="H36" s="3"/>
      <c r="I36" s="5"/>
    </row>
    <row r="37" spans="1:9" ht="18.75" customHeight="1" thickBot="1">
      <c r="A37" s="7"/>
      <c r="B37" s="58" t="s">
        <v>2</v>
      </c>
      <c r="C37" s="9"/>
      <c r="D37" s="10"/>
      <c r="E37" s="10"/>
      <c r="F37" s="10"/>
      <c r="G37" s="10"/>
      <c r="H37" s="9"/>
      <c r="I37" s="11"/>
    </row>
    <row r="38" spans="1:9" ht="15">
      <c r="A38" s="7" t="s">
        <v>3</v>
      </c>
      <c r="B38" s="18" t="s">
        <v>48</v>
      </c>
      <c r="C38" s="71"/>
      <c r="D38" s="13" t="s">
        <v>48</v>
      </c>
      <c r="E38" s="14"/>
      <c r="F38" s="18" t="s">
        <v>49</v>
      </c>
      <c r="G38" s="14"/>
      <c r="H38" s="18" t="s">
        <v>50</v>
      </c>
      <c r="I38" s="19"/>
    </row>
    <row r="39" spans="1:9" ht="15">
      <c r="A39" s="7" t="s">
        <v>8</v>
      </c>
      <c r="B39" s="15" t="s">
        <v>51</v>
      </c>
      <c r="C39" s="72"/>
      <c r="D39" s="20" t="s">
        <v>51</v>
      </c>
      <c r="E39" s="21"/>
      <c r="F39" s="15" t="s">
        <v>52</v>
      </c>
      <c r="G39" s="21"/>
      <c r="H39" s="15" t="s">
        <v>53</v>
      </c>
      <c r="I39" s="24"/>
    </row>
    <row r="40" spans="1:9" ht="15">
      <c r="A40" s="7" t="s">
        <v>13</v>
      </c>
      <c r="B40" s="23" t="s">
        <v>54</v>
      </c>
      <c r="C40" s="73"/>
      <c r="D40" s="74" t="s">
        <v>55</v>
      </c>
      <c r="E40" s="26"/>
      <c r="F40" s="23" t="s">
        <v>56</v>
      </c>
      <c r="G40" s="26"/>
      <c r="H40" s="23" t="s">
        <v>57</v>
      </c>
      <c r="I40" s="30"/>
    </row>
    <row r="41" spans="1:9" ht="15">
      <c r="A41" s="7" t="s">
        <v>17</v>
      </c>
      <c r="B41" s="33" t="s">
        <v>58</v>
      </c>
      <c r="C41" s="63"/>
      <c r="D41" s="31" t="s">
        <v>59</v>
      </c>
      <c r="E41" s="75"/>
      <c r="F41" s="33" t="s">
        <v>60</v>
      </c>
      <c r="G41" s="75"/>
      <c r="H41" s="33" t="s">
        <v>61</v>
      </c>
      <c r="I41" s="67"/>
    </row>
    <row r="42" spans="1:9" ht="15" customHeight="1">
      <c r="A42" s="7" t="s">
        <v>22</v>
      </c>
      <c r="B42" s="37"/>
      <c r="C42" s="36"/>
      <c r="D42" s="38"/>
      <c r="E42" s="68"/>
      <c r="F42" s="37"/>
      <c r="G42" s="36"/>
      <c r="H42" s="38"/>
      <c r="I42" s="39"/>
    </row>
    <row r="43" spans="1:9" ht="15" customHeight="1">
      <c r="A43" s="7"/>
      <c r="B43" s="42" t="s">
        <v>23</v>
      </c>
      <c r="C43" s="41" t="s">
        <v>24</v>
      </c>
      <c r="D43" s="43" t="s">
        <v>23</v>
      </c>
      <c r="E43" s="69" t="s">
        <v>24</v>
      </c>
      <c r="F43" s="42" t="s">
        <v>23</v>
      </c>
      <c r="G43" s="41" t="s">
        <v>24</v>
      </c>
      <c r="H43" s="43" t="s">
        <v>23</v>
      </c>
      <c r="I43" s="44" t="s">
        <v>24</v>
      </c>
    </row>
    <row r="44" spans="1:9" ht="15" customHeight="1" thickBot="1">
      <c r="A44" s="7"/>
      <c r="B44" s="47"/>
      <c r="C44" s="46"/>
      <c r="D44" s="48"/>
      <c r="E44" s="70"/>
      <c r="F44" s="47"/>
      <c r="G44" s="46"/>
      <c r="H44" s="48"/>
      <c r="I44" s="49"/>
    </row>
    <row r="45" spans="1:9" ht="13.5" thickBot="1">
      <c r="A45" s="50"/>
      <c r="B45" s="51">
        <f>I33+1</f>
        <v>25</v>
      </c>
      <c r="C45" s="52">
        <f aca="true" t="shared" si="2" ref="C45:I45">B45+1</f>
        <v>26</v>
      </c>
      <c r="D45" s="51">
        <f t="shared" si="2"/>
        <v>27</v>
      </c>
      <c r="E45" s="52">
        <f t="shared" si="2"/>
        <v>28</v>
      </c>
      <c r="F45" s="51">
        <f t="shared" si="2"/>
        <v>29</v>
      </c>
      <c r="G45" s="52">
        <f t="shared" si="2"/>
        <v>30</v>
      </c>
      <c r="H45" s="51">
        <f t="shared" si="2"/>
        <v>31</v>
      </c>
      <c r="I45" s="52">
        <f t="shared" si="2"/>
        <v>32</v>
      </c>
    </row>
    <row r="46" spans="1:11" ht="24.75" customHeight="1" thickBot="1">
      <c r="A46" s="53" t="s">
        <v>0</v>
      </c>
      <c r="B46" s="54">
        <v>3263.97</v>
      </c>
      <c r="C46" s="55">
        <f>B46/$H$333</f>
        <v>0.006033048991247932</v>
      </c>
      <c r="D46" s="54">
        <v>1664.86</v>
      </c>
      <c r="E46" s="55">
        <f>D46/$H$333</f>
        <v>0.003077289908782566</v>
      </c>
      <c r="F46" s="54">
        <v>0</v>
      </c>
      <c r="G46" s="55">
        <f>F46/$H$333</f>
        <v>0</v>
      </c>
      <c r="H46" s="54">
        <v>157579.61</v>
      </c>
      <c r="I46" s="56">
        <f>H46/$H$333</f>
        <v>0.29126661922497527</v>
      </c>
      <c r="K46" s="57"/>
    </row>
    <row r="47" spans="1:9" s="6" customFormat="1" ht="31.5" customHeight="1" thickBot="1">
      <c r="A47" s="1"/>
      <c r="B47" s="2" t="s">
        <v>1</v>
      </c>
      <c r="C47" s="3"/>
      <c r="D47" s="4"/>
      <c r="E47" s="4"/>
      <c r="F47" s="4"/>
      <c r="G47" s="4"/>
      <c r="H47" s="3"/>
      <c r="I47" s="5"/>
    </row>
    <row r="48" spans="1:9" ht="18.75" customHeight="1" thickBot="1">
      <c r="A48" s="7"/>
      <c r="B48" s="58" t="s">
        <v>2</v>
      </c>
      <c r="C48" s="9"/>
      <c r="D48" s="10"/>
      <c r="E48" s="10"/>
      <c r="F48" s="10"/>
      <c r="G48" s="10"/>
      <c r="H48" s="9"/>
      <c r="I48" s="11"/>
    </row>
    <row r="49" spans="1:9" ht="15">
      <c r="A49" s="7" t="s">
        <v>3</v>
      </c>
      <c r="B49" s="18" t="s">
        <v>62</v>
      </c>
      <c r="C49" s="14"/>
      <c r="D49" s="18"/>
      <c r="E49" s="14"/>
      <c r="F49" s="18"/>
      <c r="G49" s="14"/>
      <c r="H49" s="76" t="s">
        <v>63</v>
      </c>
      <c r="I49" s="77"/>
    </row>
    <row r="50" spans="1:9" ht="15">
      <c r="A50" s="7" t="s">
        <v>8</v>
      </c>
      <c r="B50" s="15" t="s">
        <v>64</v>
      </c>
      <c r="C50" s="13"/>
      <c r="D50" s="15"/>
      <c r="E50" s="13"/>
      <c r="F50" s="15"/>
      <c r="G50" s="13"/>
      <c r="H50" s="78" t="s">
        <v>65</v>
      </c>
      <c r="I50" s="79"/>
    </row>
    <row r="51" spans="1:9" ht="15">
      <c r="A51" s="7" t="s">
        <v>13</v>
      </c>
      <c r="B51" s="27"/>
      <c r="C51" s="26"/>
      <c r="D51" s="23"/>
      <c r="E51" s="26"/>
      <c r="F51" s="27"/>
      <c r="G51" s="26"/>
      <c r="H51" s="27"/>
      <c r="I51" s="30"/>
    </row>
    <row r="52" spans="1:9" ht="15">
      <c r="A52" s="7" t="s">
        <v>17</v>
      </c>
      <c r="B52" s="33" t="s">
        <v>66</v>
      </c>
      <c r="C52" s="80"/>
      <c r="D52" s="33"/>
      <c r="E52" s="80"/>
      <c r="F52" s="33"/>
      <c r="G52" s="80"/>
      <c r="H52" s="239" t="s">
        <v>67</v>
      </c>
      <c r="I52" s="240"/>
    </row>
    <row r="53" spans="1:9" ht="15" customHeight="1">
      <c r="A53" s="7" t="s">
        <v>22</v>
      </c>
      <c r="B53" s="38"/>
      <c r="C53" s="68"/>
      <c r="D53" s="38"/>
      <c r="E53" s="68"/>
      <c r="F53" s="38"/>
      <c r="G53" s="68"/>
      <c r="H53" s="37"/>
      <c r="I53" s="81"/>
    </row>
    <row r="54" spans="1:9" ht="15" customHeight="1">
      <c r="A54" s="7"/>
      <c r="B54" s="43" t="s">
        <v>23</v>
      </c>
      <c r="C54" s="69" t="s">
        <v>24</v>
      </c>
      <c r="D54" s="43"/>
      <c r="E54" s="69"/>
      <c r="F54" s="43"/>
      <c r="G54" s="69"/>
      <c r="H54" s="42" t="s">
        <v>23</v>
      </c>
      <c r="I54" s="44" t="s">
        <v>24</v>
      </c>
    </row>
    <row r="55" spans="1:9" ht="15" customHeight="1" thickBot="1">
      <c r="A55" s="7"/>
      <c r="B55" s="48"/>
      <c r="C55" s="70"/>
      <c r="D55" s="48"/>
      <c r="E55" s="70"/>
      <c r="F55" s="48"/>
      <c r="G55" s="70"/>
      <c r="H55" s="47"/>
      <c r="I55" s="49"/>
    </row>
    <row r="56" spans="1:9" ht="13.5" thickBot="1">
      <c r="A56" s="50"/>
      <c r="B56" s="51">
        <f>I45+1</f>
        <v>33</v>
      </c>
      <c r="C56" s="52">
        <f>B56+1</f>
        <v>34</v>
      </c>
      <c r="D56" s="51"/>
      <c r="E56" s="52"/>
      <c r="F56" s="51"/>
      <c r="G56" s="52"/>
      <c r="H56" s="51">
        <f>C56+1</f>
        <v>35</v>
      </c>
      <c r="I56" s="52">
        <f>H56+1</f>
        <v>36</v>
      </c>
    </row>
    <row r="57" spans="1:11" ht="24.75" customHeight="1">
      <c r="A57" s="53" t="s">
        <v>0</v>
      </c>
      <c r="B57" s="54">
        <v>155025.98</v>
      </c>
      <c r="C57" s="55">
        <f>B57/$H$333</f>
        <v>0.2865465467685739</v>
      </c>
      <c r="D57" s="54"/>
      <c r="E57" s="55"/>
      <c r="F57" s="54"/>
      <c r="G57" s="55"/>
      <c r="H57" s="54">
        <v>114043160.49</v>
      </c>
      <c r="I57" s="56">
        <f>H57/$H$333</f>
        <v>210.79482175170742</v>
      </c>
      <c r="K57" s="57"/>
    </row>
    <row r="58" spans="1:11" ht="24.75" customHeight="1" thickBot="1">
      <c r="A58" s="229"/>
      <c r="B58" s="230"/>
      <c r="C58" s="231"/>
      <c r="D58" s="230"/>
      <c r="E58" s="231"/>
      <c r="F58" s="230"/>
      <c r="G58" s="231"/>
      <c r="H58" s="230"/>
      <c r="I58" s="231"/>
      <c r="K58" s="57"/>
    </row>
    <row r="59" spans="1:9" s="6" customFormat="1" ht="31.5" customHeight="1" thickBot="1">
      <c r="A59" s="1"/>
      <c r="B59" s="2" t="s">
        <v>1</v>
      </c>
      <c r="C59" s="3"/>
      <c r="D59" s="4"/>
      <c r="E59" s="4"/>
      <c r="F59" s="4"/>
      <c r="G59" s="4"/>
      <c r="H59" s="3"/>
      <c r="I59" s="5"/>
    </row>
    <row r="60" spans="1:9" ht="18.75" customHeight="1" thickBot="1">
      <c r="A60" s="7"/>
      <c r="B60" s="58" t="s">
        <v>68</v>
      </c>
      <c r="C60" s="9"/>
      <c r="D60" s="10"/>
      <c r="E60" s="10"/>
      <c r="F60" s="10"/>
      <c r="G60" s="10"/>
      <c r="H60" s="9"/>
      <c r="I60" s="11"/>
    </row>
    <row r="61" spans="1:9" ht="15">
      <c r="A61" s="7" t="s">
        <v>3</v>
      </c>
      <c r="B61" s="13" t="s">
        <v>69</v>
      </c>
      <c r="C61" s="14"/>
      <c r="D61" s="18" t="s">
        <v>70</v>
      </c>
      <c r="E61" s="14"/>
      <c r="F61" s="76" t="s">
        <v>69</v>
      </c>
      <c r="G61" s="26"/>
      <c r="H61" s="76" t="s">
        <v>71</v>
      </c>
      <c r="I61" s="30"/>
    </row>
    <row r="62" spans="1:9" ht="15">
      <c r="A62" s="7" t="s">
        <v>8</v>
      </c>
      <c r="B62" s="20" t="s">
        <v>72</v>
      </c>
      <c r="C62" s="21"/>
      <c r="D62" s="15" t="s">
        <v>73</v>
      </c>
      <c r="E62" s="13"/>
      <c r="F62" s="78" t="s">
        <v>65</v>
      </c>
      <c r="G62" s="82"/>
      <c r="H62" s="78" t="s">
        <v>65</v>
      </c>
      <c r="I62" s="83"/>
    </row>
    <row r="63" spans="1:9" ht="15">
      <c r="A63" s="7" t="s">
        <v>13</v>
      </c>
      <c r="B63" s="74" t="s">
        <v>74</v>
      </c>
      <c r="C63" s="26"/>
      <c r="D63" s="27"/>
      <c r="E63" s="26"/>
      <c r="F63" s="27"/>
      <c r="G63" s="26"/>
      <c r="H63" s="27"/>
      <c r="I63" s="30"/>
    </row>
    <row r="64" spans="1:9" ht="15">
      <c r="A64" s="7" t="s">
        <v>17</v>
      </c>
      <c r="B64" s="33" t="s">
        <v>75</v>
      </c>
      <c r="C64" s="75"/>
      <c r="D64" s="33" t="s">
        <v>76</v>
      </c>
      <c r="E64" s="80"/>
      <c r="F64" s="239" t="s">
        <v>77</v>
      </c>
      <c r="G64" s="240"/>
      <c r="H64" s="239" t="s">
        <v>78</v>
      </c>
      <c r="I64" s="240"/>
    </row>
    <row r="65" spans="1:9" ht="15" customHeight="1">
      <c r="A65" s="7" t="s">
        <v>22</v>
      </c>
      <c r="B65" s="37"/>
      <c r="C65" s="36"/>
      <c r="D65" s="38"/>
      <c r="E65" s="68"/>
      <c r="F65" s="37"/>
      <c r="G65" s="36"/>
      <c r="H65" s="38"/>
      <c r="I65" s="39"/>
    </row>
    <row r="66" spans="1:9" ht="15" customHeight="1">
      <c r="A66" s="7"/>
      <c r="B66" s="42" t="s">
        <v>23</v>
      </c>
      <c r="C66" s="41" t="s">
        <v>24</v>
      </c>
      <c r="D66" s="43" t="s">
        <v>23</v>
      </c>
      <c r="E66" s="69" t="s">
        <v>24</v>
      </c>
      <c r="F66" s="42" t="s">
        <v>23</v>
      </c>
      <c r="G66" s="41" t="s">
        <v>24</v>
      </c>
      <c r="H66" s="43" t="s">
        <v>23</v>
      </c>
      <c r="I66" s="44" t="s">
        <v>24</v>
      </c>
    </row>
    <row r="67" spans="1:9" ht="15" customHeight="1" thickBot="1">
      <c r="A67" s="7"/>
      <c r="B67" s="47"/>
      <c r="C67" s="46"/>
      <c r="D67" s="48"/>
      <c r="E67" s="70"/>
      <c r="F67" s="47"/>
      <c r="G67" s="46"/>
      <c r="H67" s="48"/>
      <c r="I67" s="49"/>
    </row>
    <row r="68" spans="1:9" ht="13.5" thickBot="1">
      <c r="A68" s="50"/>
      <c r="B68" s="51">
        <f>I56+1</f>
        <v>37</v>
      </c>
      <c r="C68" s="52">
        <f aca="true" t="shared" si="3" ref="C68:I68">B68+1</f>
        <v>38</v>
      </c>
      <c r="D68" s="51">
        <f t="shared" si="3"/>
        <v>39</v>
      </c>
      <c r="E68" s="52">
        <f t="shared" si="3"/>
        <v>40</v>
      </c>
      <c r="F68" s="51">
        <f t="shared" si="3"/>
        <v>41</v>
      </c>
      <c r="G68" s="52">
        <f t="shared" si="3"/>
        <v>42</v>
      </c>
      <c r="H68" s="51">
        <f t="shared" si="3"/>
        <v>43</v>
      </c>
      <c r="I68" s="52">
        <f t="shared" si="3"/>
        <v>44</v>
      </c>
    </row>
    <row r="69" spans="1:9" ht="24.75" customHeight="1" thickBot="1">
      <c r="A69" s="53" t="s">
        <v>0</v>
      </c>
      <c r="B69" s="54">
        <v>432101.8</v>
      </c>
      <c r="C69" s="55">
        <f>B69/$H$333</f>
        <v>0.7986872822380156</v>
      </c>
      <c r="D69" s="54">
        <v>349050948.66</v>
      </c>
      <c r="E69" s="55">
        <f>D69/$H$333</f>
        <v>645.1779500753214</v>
      </c>
      <c r="F69" s="54">
        <v>349483050.46</v>
      </c>
      <c r="G69" s="55">
        <f>F69/$H$333</f>
        <v>645.9766373575594</v>
      </c>
      <c r="H69" s="54">
        <v>463526210.95</v>
      </c>
      <c r="I69" s="56">
        <f>H69/$H$333</f>
        <v>856.7714591092669</v>
      </c>
    </row>
    <row r="70" spans="1:9" s="6" customFormat="1" ht="31.5" customHeight="1" thickBot="1">
      <c r="A70" s="1"/>
      <c r="B70" s="2" t="s">
        <v>79</v>
      </c>
      <c r="C70" s="3"/>
      <c r="D70" s="4"/>
      <c r="E70" s="4"/>
      <c r="F70" s="4"/>
      <c r="G70" s="4"/>
      <c r="H70" s="3"/>
      <c r="I70" s="5"/>
    </row>
    <row r="71" spans="1:9" ht="18.75" customHeight="1" thickBot="1">
      <c r="A71" s="7"/>
      <c r="B71" s="58" t="s">
        <v>80</v>
      </c>
      <c r="C71" s="9"/>
      <c r="D71" s="9"/>
      <c r="E71" s="9"/>
      <c r="F71" s="9"/>
      <c r="G71" s="9"/>
      <c r="H71" s="9"/>
      <c r="I71" s="11"/>
    </row>
    <row r="72" spans="1:9" ht="15">
      <c r="A72" s="7" t="s">
        <v>3</v>
      </c>
      <c r="B72" s="13" t="s">
        <v>81</v>
      </c>
      <c r="C72" s="14"/>
      <c r="D72" s="18" t="s">
        <v>82</v>
      </c>
      <c r="E72" s="14"/>
      <c r="F72" s="18" t="s">
        <v>81</v>
      </c>
      <c r="G72" s="14"/>
      <c r="H72" s="18" t="s">
        <v>82</v>
      </c>
      <c r="I72" s="19"/>
    </row>
    <row r="73" spans="1:9" ht="15">
      <c r="A73" s="7" t="s">
        <v>8</v>
      </c>
      <c r="B73" s="20" t="s">
        <v>83</v>
      </c>
      <c r="C73" s="21"/>
      <c r="D73" s="15" t="s">
        <v>83</v>
      </c>
      <c r="E73" s="13"/>
      <c r="F73" s="15" t="s">
        <v>84</v>
      </c>
      <c r="G73" s="13"/>
      <c r="H73" s="15" t="s">
        <v>84</v>
      </c>
      <c r="I73" s="24"/>
    </row>
    <row r="74" spans="1:9" ht="15">
      <c r="A74" s="7" t="s">
        <v>13</v>
      </c>
      <c r="B74" s="62"/>
      <c r="C74" s="26"/>
      <c r="D74" s="27"/>
      <c r="E74" s="26"/>
      <c r="F74" s="27"/>
      <c r="G74" s="26"/>
      <c r="H74" s="27"/>
      <c r="I74" s="30"/>
    </row>
    <row r="75" spans="1:9" ht="15">
      <c r="A75" s="7" t="s">
        <v>17</v>
      </c>
      <c r="B75" s="33" t="s">
        <v>85</v>
      </c>
      <c r="C75" s="32"/>
      <c r="D75" s="33" t="s">
        <v>86</v>
      </c>
      <c r="E75" s="80"/>
      <c r="F75" s="33" t="s">
        <v>87</v>
      </c>
      <c r="G75" s="80"/>
      <c r="H75" s="33" t="s">
        <v>88</v>
      </c>
      <c r="I75" s="67"/>
    </row>
    <row r="76" spans="1:9" ht="15" customHeight="1">
      <c r="A76" s="7" t="s">
        <v>22</v>
      </c>
      <c r="B76" s="37"/>
      <c r="C76" s="36"/>
      <c r="D76" s="38"/>
      <c r="E76" s="68"/>
      <c r="F76" s="37"/>
      <c r="G76" s="36"/>
      <c r="H76" s="38"/>
      <c r="I76" s="39"/>
    </row>
    <row r="77" spans="1:9" ht="15" customHeight="1">
      <c r="A77" s="7"/>
      <c r="B77" s="42" t="s">
        <v>23</v>
      </c>
      <c r="C77" s="41" t="s">
        <v>24</v>
      </c>
      <c r="D77" s="43" t="s">
        <v>23</v>
      </c>
      <c r="E77" s="69" t="s">
        <v>24</v>
      </c>
      <c r="F77" s="42" t="s">
        <v>23</v>
      </c>
      <c r="G77" s="41" t="s">
        <v>24</v>
      </c>
      <c r="H77" s="43" t="s">
        <v>23</v>
      </c>
      <c r="I77" s="44" t="s">
        <v>24</v>
      </c>
    </row>
    <row r="78" spans="1:9" ht="15" customHeight="1" thickBot="1">
      <c r="A78" s="7"/>
      <c r="B78" s="47"/>
      <c r="C78" s="46"/>
      <c r="D78" s="48"/>
      <c r="E78" s="70"/>
      <c r="F78" s="47"/>
      <c r="G78" s="46"/>
      <c r="H78" s="48"/>
      <c r="I78" s="49"/>
    </row>
    <row r="79" spans="1:9" ht="13.5" thickBot="1">
      <c r="A79" s="50"/>
      <c r="B79" s="51">
        <f>I68+1</f>
        <v>45</v>
      </c>
      <c r="C79" s="52">
        <f aca="true" t="shared" si="4" ref="C79:I79">B79+1</f>
        <v>46</v>
      </c>
      <c r="D79" s="51">
        <f t="shared" si="4"/>
        <v>47</v>
      </c>
      <c r="E79" s="52">
        <f t="shared" si="4"/>
        <v>48</v>
      </c>
      <c r="F79" s="51">
        <f t="shared" si="4"/>
        <v>49</v>
      </c>
      <c r="G79" s="52">
        <f t="shared" si="4"/>
        <v>50</v>
      </c>
      <c r="H79" s="51">
        <f t="shared" si="4"/>
        <v>51</v>
      </c>
      <c r="I79" s="52">
        <f t="shared" si="4"/>
        <v>52</v>
      </c>
    </row>
    <row r="80" spans="1:9" ht="24.75" customHeight="1">
      <c r="A80" s="53" t="s">
        <v>0</v>
      </c>
      <c r="B80" s="54">
        <v>24179022.22</v>
      </c>
      <c r="C80" s="55">
        <f>B80/$H$333</f>
        <v>44.69196273670785</v>
      </c>
      <c r="D80" s="54">
        <v>1549.32</v>
      </c>
      <c r="E80" s="55">
        <f>D80/$H$333</f>
        <v>0.002863728362429877</v>
      </c>
      <c r="F80" s="54">
        <v>44322969.62</v>
      </c>
      <c r="G80" s="55">
        <f>F80/$H$333</f>
        <v>81.92558361598107</v>
      </c>
      <c r="H80" s="54">
        <v>1835.95</v>
      </c>
      <c r="I80" s="56">
        <f>H80/$H$333</f>
        <v>0.0033935288300694067</v>
      </c>
    </row>
    <row r="81" spans="1:9" ht="24.75" customHeight="1" thickBot="1">
      <c r="A81" s="229"/>
      <c r="B81" s="230"/>
      <c r="C81" s="231"/>
      <c r="D81" s="230"/>
      <c r="E81" s="231"/>
      <c r="F81" s="230"/>
      <c r="G81" s="231"/>
      <c r="H81" s="230"/>
      <c r="I81" s="231"/>
    </row>
    <row r="82" spans="1:9" s="6" customFormat="1" ht="31.5" customHeight="1" thickBot="1">
      <c r="A82" s="1"/>
      <c r="B82" s="2" t="s">
        <v>79</v>
      </c>
      <c r="C82" s="3"/>
      <c r="D82" s="4"/>
      <c r="E82" s="4"/>
      <c r="F82" s="4"/>
      <c r="G82" s="4"/>
      <c r="H82" s="3"/>
      <c r="I82" s="5"/>
    </row>
    <row r="83" spans="1:9" ht="18.75" customHeight="1" thickBot="1">
      <c r="A83" s="7"/>
      <c r="B83" s="58" t="s">
        <v>80</v>
      </c>
      <c r="C83" s="9"/>
      <c r="D83" s="9"/>
      <c r="E83" s="9"/>
      <c r="F83" s="9"/>
      <c r="G83" s="9"/>
      <c r="H83" s="9"/>
      <c r="I83" s="11"/>
    </row>
    <row r="84" spans="1:9" ht="15">
      <c r="A84" s="7" t="s">
        <v>3</v>
      </c>
      <c r="B84" s="15" t="s">
        <v>81</v>
      </c>
      <c r="C84" s="14"/>
      <c r="D84" s="18" t="s">
        <v>82</v>
      </c>
      <c r="E84" s="14"/>
      <c r="F84" s="18" t="s">
        <v>81</v>
      </c>
      <c r="G84" s="14"/>
      <c r="H84" s="18" t="s">
        <v>82</v>
      </c>
      <c r="I84" s="19"/>
    </row>
    <row r="85" spans="1:9" ht="15">
      <c r="A85" s="7" t="s">
        <v>8</v>
      </c>
      <c r="B85" s="18" t="s">
        <v>89</v>
      </c>
      <c r="C85" s="21"/>
      <c r="D85" s="15" t="s">
        <v>89</v>
      </c>
      <c r="E85" s="13"/>
      <c r="F85" s="15" t="s">
        <v>90</v>
      </c>
      <c r="G85" s="21"/>
      <c r="H85" s="15" t="s">
        <v>90</v>
      </c>
      <c r="I85" s="24"/>
    </row>
    <row r="86" spans="1:9" ht="15">
      <c r="A86" s="7" t="s">
        <v>13</v>
      </c>
      <c r="B86" s="27"/>
      <c r="C86" s="26"/>
      <c r="D86" s="23" t="s">
        <v>91</v>
      </c>
      <c r="E86" s="26"/>
      <c r="F86" s="27"/>
      <c r="G86" s="26"/>
      <c r="H86" s="27"/>
      <c r="I86" s="30"/>
    </row>
    <row r="87" spans="1:9" ht="15">
      <c r="A87" s="7" t="s">
        <v>17</v>
      </c>
      <c r="B87" s="33" t="s">
        <v>92</v>
      </c>
      <c r="C87" s="32"/>
      <c r="D87" s="33" t="s">
        <v>93</v>
      </c>
      <c r="E87" s="80"/>
      <c r="F87" s="33" t="s">
        <v>94</v>
      </c>
      <c r="G87" s="75"/>
      <c r="H87" s="33" t="s">
        <v>95</v>
      </c>
      <c r="I87" s="67"/>
    </row>
    <row r="88" spans="1:9" ht="15" customHeight="1">
      <c r="A88" s="7" t="s">
        <v>22</v>
      </c>
      <c r="B88" s="37"/>
      <c r="C88" s="36"/>
      <c r="D88" s="38"/>
      <c r="E88" s="68"/>
      <c r="F88" s="37"/>
      <c r="G88" s="36"/>
      <c r="H88" s="38"/>
      <c r="I88" s="39"/>
    </row>
    <row r="89" spans="1:9" ht="15" customHeight="1">
      <c r="A89" s="7"/>
      <c r="B89" s="42" t="s">
        <v>23</v>
      </c>
      <c r="C89" s="41" t="s">
        <v>24</v>
      </c>
      <c r="D89" s="43" t="s">
        <v>23</v>
      </c>
      <c r="E89" s="69" t="s">
        <v>24</v>
      </c>
      <c r="F89" s="42" t="s">
        <v>23</v>
      </c>
      <c r="G89" s="41" t="s">
        <v>24</v>
      </c>
      <c r="H89" s="43" t="s">
        <v>23</v>
      </c>
      <c r="I89" s="44" t="s">
        <v>24</v>
      </c>
    </row>
    <row r="90" spans="1:9" ht="15" customHeight="1" thickBot="1">
      <c r="A90" s="7"/>
      <c r="B90" s="47"/>
      <c r="C90" s="46"/>
      <c r="D90" s="48"/>
      <c r="E90" s="70"/>
      <c r="F90" s="47"/>
      <c r="G90" s="46"/>
      <c r="H90" s="48"/>
      <c r="I90" s="49"/>
    </row>
    <row r="91" spans="1:9" ht="13.5" thickBot="1">
      <c r="A91" s="50"/>
      <c r="B91" s="51">
        <f>I79+1</f>
        <v>53</v>
      </c>
      <c r="C91" s="52">
        <f aca="true" t="shared" si="5" ref="C91:I91">B91+1</f>
        <v>54</v>
      </c>
      <c r="D91" s="51">
        <f t="shared" si="5"/>
        <v>55</v>
      </c>
      <c r="E91" s="52">
        <f t="shared" si="5"/>
        <v>56</v>
      </c>
      <c r="F91" s="51">
        <f t="shared" si="5"/>
        <v>57</v>
      </c>
      <c r="G91" s="52">
        <f t="shared" si="5"/>
        <v>58</v>
      </c>
      <c r="H91" s="51">
        <f t="shared" si="5"/>
        <v>59</v>
      </c>
      <c r="I91" s="52">
        <f t="shared" si="5"/>
        <v>60</v>
      </c>
    </row>
    <row r="92" spans="1:9" ht="24.75" customHeight="1" thickBot="1">
      <c r="A92" s="53" t="s">
        <v>0</v>
      </c>
      <c r="B92" s="54">
        <v>24109728.03</v>
      </c>
      <c r="C92" s="55">
        <f>B92/$H$333</f>
        <v>44.5638809090321</v>
      </c>
      <c r="D92" s="54">
        <v>464.11</v>
      </c>
      <c r="E92" s="55">
        <f>D92/$H$333</f>
        <v>0.0008578505217045738</v>
      </c>
      <c r="F92" s="54">
        <v>568877.39</v>
      </c>
      <c r="G92" s="55">
        <f>F92/$H$333</f>
        <v>1.0515002171843664</v>
      </c>
      <c r="H92" s="54">
        <v>0</v>
      </c>
      <c r="I92" s="56">
        <f>H92/$H$333</f>
        <v>0</v>
      </c>
    </row>
    <row r="93" spans="1:9" s="6" customFormat="1" ht="31.5" customHeight="1" thickBot="1">
      <c r="A93" s="1"/>
      <c r="B93" s="2" t="s">
        <v>79</v>
      </c>
      <c r="C93" s="3"/>
      <c r="D93" s="4"/>
      <c r="E93" s="4"/>
      <c r="F93" s="4"/>
      <c r="G93" s="4"/>
      <c r="H93" s="3"/>
      <c r="I93" s="5"/>
    </row>
    <row r="94" spans="1:9" ht="18.75" customHeight="1" thickBot="1">
      <c r="A94" s="7"/>
      <c r="B94" s="58" t="s">
        <v>80</v>
      </c>
      <c r="C94" s="9"/>
      <c r="D94" s="9"/>
      <c r="E94" s="9"/>
      <c r="F94" s="9"/>
      <c r="G94" s="9"/>
      <c r="H94" s="9"/>
      <c r="I94" s="11"/>
    </row>
    <row r="95" spans="1:9" ht="15">
      <c r="A95" s="7" t="s">
        <v>3</v>
      </c>
      <c r="B95" s="13" t="s">
        <v>81</v>
      </c>
      <c r="C95" s="14"/>
      <c r="D95" s="18" t="s">
        <v>82</v>
      </c>
      <c r="E95" s="14"/>
      <c r="F95" s="245" t="s">
        <v>81</v>
      </c>
      <c r="G95" s="246"/>
      <c r="H95" s="18" t="s">
        <v>96</v>
      </c>
      <c r="I95" s="19"/>
    </row>
    <row r="96" spans="1:9" ht="15">
      <c r="A96" s="7" t="s">
        <v>8</v>
      </c>
      <c r="B96" s="20" t="s">
        <v>97</v>
      </c>
      <c r="C96" s="21"/>
      <c r="D96" s="15" t="s">
        <v>97</v>
      </c>
      <c r="E96" s="13"/>
      <c r="F96" s="27" t="s">
        <v>65</v>
      </c>
      <c r="G96" s="79"/>
      <c r="H96" s="15" t="s">
        <v>83</v>
      </c>
      <c r="I96" s="24"/>
    </row>
    <row r="97" spans="1:9" ht="15">
      <c r="A97" s="7" t="s">
        <v>13</v>
      </c>
      <c r="B97" s="62"/>
      <c r="C97" s="26"/>
      <c r="D97" s="27"/>
      <c r="E97" s="26"/>
      <c r="F97" s="84" t="s">
        <v>98</v>
      </c>
      <c r="G97" s="30"/>
      <c r="H97" s="27"/>
      <c r="I97" s="30"/>
    </row>
    <row r="98" spans="1:9" ht="15">
      <c r="A98" s="7" t="s">
        <v>17</v>
      </c>
      <c r="B98" s="33" t="s">
        <v>99</v>
      </c>
      <c r="C98" s="32"/>
      <c r="D98" s="33" t="s">
        <v>100</v>
      </c>
      <c r="E98" s="80"/>
      <c r="F98" s="85" t="s">
        <v>101</v>
      </c>
      <c r="G98" s="86"/>
      <c r="H98" s="33" t="s">
        <v>102</v>
      </c>
      <c r="I98" s="67"/>
    </row>
    <row r="99" spans="1:9" ht="15" customHeight="1">
      <c r="A99" s="7" t="s">
        <v>22</v>
      </c>
      <c r="B99" s="37"/>
      <c r="C99" s="36"/>
      <c r="D99" s="38"/>
      <c r="E99" s="68"/>
      <c r="F99" s="37"/>
      <c r="G99" s="36"/>
      <c r="H99" s="38"/>
      <c r="I99" s="39"/>
    </row>
    <row r="100" spans="1:9" ht="15" customHeight="1">
      <c r="A100" s="7"/>
      <c r="B100" s="42" t="s">
        <v>23</v>
      </c>
      <c r="C100" s="41" t="s">
        <v>24</v>
      </c>
      <c r="D100" s="43" t="s">
        <v>23</v>
      </c>
      <c r="E100" s="69" t="s">
        <v>24</v>
      </c>
      <c r="F100" s="42" t="s">
        <v>23</v>
      </c>
      <c r="G100" s="41" t="s">
        <v>24</v>
      </c>
      <c r="H100" s="43" t="s">
        <v>23</v>
      </c>
      <c r="I100" s="44" t="s">
        <v>24</v>
      </c>
    </row>
    <row r="101" spans="1:9" ht="15" customHeight="1" thickBot="1">
      <c r="A101" s="7"/>
      <c r="B101" s="47"/>
      <c r="C101" s="46"/>
      <c r="D101" s="48"/>
      <c r="E101" s="70"/>
      <c r="F101" s="47"/>
      <c r="G101" s="46"/>
      <c r="H101" s="48"/>
      <c r="I101" s="49"/>
    </row>
    <row r="102" spans="1:9" ht="13.5" thickBot="1">
      <c r="A102" s="50"/>
      <c r="B102" s="51">
        <f>I91+1</f>
        <v>61</v>
      </c>
      <c r="C102" s="52">
        <f aca="true" t="shared" si="6" ref="C102:I102">B102+1</f>
        <v>62</v>
      </c>
      <c r="D102" s="51">
        <f t="shared" si="6"/>
        <v>63</v>
      </c>
      <c r="E102" s="52">
        <f t="shared" si="6"/>
        <v>64</v>
      </c>
      <c r="F102" s="51">
        <f t="shared" si="6"/>
        <v>65</v>
      </c>
      <c r="G102" s="52">
        <f t="shared" si="6"/>
        <v>66</v>
      </c>
      <c r="H102" s="51">
        <f t="shared" si="6"/>
        <v>67</v>
      </c>
      <c r="I102" s="52">
        <f t="shared" si="6"/>
        <v>68</v>
      </c>
    </row>
    <row r="103" spans="1:9" ht="24.75" customHeight="1">
      <c r="A103" s="53" t="s">
        <v>0</v>
      </c>
      <c r="B103" s="54">
        <v>301487.65</v>
      </c>
      <c r="C103" s="55">
        <f>B103/$H$333</f>
        <v>0.5572630148886815</v>
      </c>
      <c r="D103" s="54">
        <v>111</v>
      </c>
      <c r="E103" s="55">
        <f>D103/$H$333</f>
        <v>0.00020516991210964576</v>
      </c>
      <c r="F103" s="54">
        <f>B80+D80+F80+H80+B92+D92+F92+H92+B103+D103</f>
        <v>93486045.29</v>
      </c>
      <c r="G103" s="55">
        <f>F103/$H$333</f>
        <v>172.7975107714204</v>
      </c>
      <c r="H103" s="54">
        <v>51580810.03</v>
      </c>
      <c r="I103" s="56">
        <f>H103/$H$333</f>
        <v>95.34081315675166</v>
      </c>
    </row>
    <row r="104" spans="1:9" ht="24.75" customHeight="1" thickBot="1">
      <c r="A104" s="229"/>
      <c r="B104" s="230"/>
      <c r="C104" s="231"/>
      <c r="D104" s="230"/>
      <c r="E104" s="231"/>
      <c r="F104" s="230"/>
      <c r="G104" s="231"/>
      <c r="H104" s="230"/>
      <c r="I104" s="231"/>
    </row>
    <row r="105" spans="1:9" s="6" customFormat="1" ht="31.5" customHeight="1" thickBot="1">
      <c r="A105" s="1"/>
      <c r="B105" s="2" t="s">
        <v>79</v>
      </c>
      <c r="C105" s="3"/>
      <c r="D105" s="4"/>
      <c r="E105" s="4"/>
      <c r="F105" s="4"/>
      <c r="G105" s="4"/>
      <c r="H105" s="3"/>
      <c r="I105" s="5"/>
    </row>
    <row r="106" spans="1:9" ht="18.75" customHeight="1" thickBot="1">
      <c r="A106" s="7"/>
      <c r="B106" s="58" t="s">
        <v>80</v>
      </c>
      <c r="C106" s="9"/>
      <c r="D106" s="9"/>
      <c r="E106" s="9"/>
      <c r="F106" s="9"/>
      <c r="G106" s="9"/>
      <c r="H106" s="9"/>
      <c r="I106" s="11"/>
    </row>
    <row r="107" spans="1:9" ht="15">
      <c r="A107" s="7" t="s">
        <v>3</v>
      </c>
      <c r="B107" s="87" t="s">
        <v>96</v>
      </c>
      <c r="C107" s="88"/>
      <c r="D107" s="25" t="s">
        <v>96</v>
      </c>
      <c r="E107" s="88"/>
      <c r="F107" s="89" t="s">
        <v>96</v>
      </c>
      <c r="G107" s="90"/>
      <c r="H107" s="91" t="s">
        <v>96</v>
      </c>
      <c r="I107" s="92"/>
    </row>
    <row r="108" spans="1:9" ht="15">
      <c r="A108" s="7" t="s">
        <v>8</v>
      </c>
      <c r="B108" s="18" t="s">
        <v>84</v>
      </c>
      <c r="C108" s="21"/>
      <c r="D108" s="15" t="s">
        <v>89</v>
      </c>
      <c r="E108" s="13"/>
      <c r="F108" s="15" t="s">
        <v>97</v>
      </c>
      <c r="G108" s="21"/>
      <c r="H108" s="251" t="s">
        <v>65</v>
      </c>
      <c r="I108" s="252"/>
    </row>
    <row r="109" spans="1:9" ht="15">
      <c r="A109" s="7" t="s">
        <v>13</v>
      </c>
      <c r="B109" s="23"/>
      <c r="C109" s="26"/>
      <c r="D109" s="23"/>
      <c r="E109" s="93"/>
      <c r="F109" s="15"/>
      <c r="G109" s="26"/>
      <c r="H109" s="94" t="s">
        <v>103</v>
      </c>
      <c r="I109" s="30"/>
    </row>
    <row r="110" spans="1:9" ht="15">
      <c r="A110" s="7" t="s">
        <v>17</v>
      </c>
      <c r="B110" s="94" t="s">
        <v>104</v>
      </c>
      <c r="C110" s="95"/>
      <c r="D110" s="94" t="s">
        <v>105</v>
      </c>
      <c r="E110" s="95"/>
      <c r="F110" s="94" t="s">
        <v>106</v>
      </c>
      <c r="G110" s="95"/>
      <c r="H110" s="33">
        <v>4130</v>
      </c>
      <c r="I110" s="96"/>
    </row>
    <row r="111" spans="1:9" ht="15" customHeight="1">
      <c r="A111" s="7" t="s">
        <v>22</v>
      </c>
      <c r="B111" s="97"/>
      <c r="C111" s="98"/>
      <c r="D111" s="99"/>
      <c r="E111" s="100"/>
      <c r="F111" s="97"/>
      <c r="G111" s="98"/>
      <c r="H111" s="99"/>
      <c r="I111" s="101"/>
    </row>
    <row r="112" spans="1:9" ht="15" customHeight="1">
      <c r="A112" s="7"/>
      <c r="B112" s="42" t="s">
        <v>23</v>
      </c>
      <c r="C112" s="41" t="s">
        <v>24</v>
      </c>
      <c r="D112" s="43" t="s">
        <v>23</v>
      </c>
      <c r="E112" s="69" t="s">
        <v>24</v>
      </c>
      <c r="F112" s="42" t="s">
        <v>23</v>
      </c>
      <c r="G112" s="41" t="s">
        <v>24</v>
      </c>
      <c r="H112" s="43" t="s">
        <v>23</v>
      </c>
      <c r="I112" s="44" t="s">
        <v>24</v>
      </c>
    </row>
    <row r="113" spans="1:9" ht="15" customHeight="1" thickBot="1">
      <c r="A113" s="7"/>
      <c r="B113" s="47"/>
      <c r="C113" s="46"/>
      <c r="D113" s="48"/>
      <c r="E113" s="70"/>
      <c r="F113" s="47"/>
      <c r="G113" s="46"/>
      <c r="H113" s="48"/>
      <c r="I113" s="49"/>
    </row>
    <row r="114" spans="1:9" ht="13.5" thickBot="1">
      <c r="A114" s="50"/>
      <c r="B114" s="51">
        <f>I102+1</f>
        <v>69</v>
      </c>
      <c r="C114" s="52">
        <f aca="true" t="shared" si="7" ref="C114:I114">B114+1</f>
        <v>70</v>
      </c>
      <c r="D114" s="51">
        <f t="shared" si="7"/>
        <v>71</v>
      </c>
      <c r="E114" s="52">
        <f t="shared" si="7"/>
        <v>72</v>
      </c>
      <c r="F114" s="51">
        <f t="shared" si="7"/>
        <v>73</v>
      </c>
      <c r="G114" s="52">
        <f t="shared" si="7"/>
        <v>74</v>
      </c>
      <c r="H114" s="51">
        <f t="shared" si="7"/>
        <v>75</v>
      </c>
      <c r="I114" s="52">
        <f t="shared" si="7"/>
        <v>76</v>
      </c>
    </row>
    <row r="115" spans="1:9" ht="24.75" customHeight="1" thickBot="1">
      <c r="A115" s="53" t="s">
        <v>0</v>
      </c>
      <c r="B115" s="54">
        <v>52448338.84</v>
      </c>
      <c r="C115" s="55">
        <f>B115/$H$333</f>
        <v>96.94433396486235</v>
      </c>
      <c r="D115" s="54">
        <v>23493769.51</v>
      </c>
      <c r="E115" s="55">
        <f>D115/$H$333</f>
        <v>43.425356986405184</v>
      </c>
      <c r="F115" s="54">
        <v>1462962.73</v>
      </c>
      <c r="G115" s="55">
        <f>F115/$H$333</f>
        <v>2.704107520124211</v>
      </c>
      <c r="H115" s="54">
        <f>H103+B115+D115+F115</f>
        <v>128985881.11000001</v>
      </c>
      <c r="I115" s="56">
        <f>H115/$H$333</f>
        <v>238.41461162814343</v>
      </c>
    </row>
    <row r="116" spans="1:9" s="6" customFormat="1" ht="31.5" customHeight="1" thickBot="1">
      <c r="A116" s="1"/>
      <c r="B116" s="2" t="s">
        <v>79</v>
      </c>
      <c r="C116" s="3"/>
      <c r="D116" s="4"/>
      <c r="E116" s="4"/>
      <c r="F116" s="4"/>
      <c r="G116" s="4"/>
      <c r="H116" s="3"/>
      <c r="I116" s="5"/>
    </row>
    <row r="117" spans="1:9" ht="18.75" customHeight="1" thickBot="1">
      <c r="A117" s="7"/>
      <c r="B117" s="58" t="s">
        <v>80</v>
      </c>
      <c r="C117" s="9"/>
      <c r="D117" s="9"/>
      <c r="E117" s="9"/>
      <c r="F117" s="9"/>
      <c r="G117" s="9"/>
      <c r="H117" s="9"/>
      <c r="I117" s="11"/>
    </row>
    <row r="118" spans="1:9" ht="15">
      <c r="A118" s="7" t="s">
        <v>3</v>
      </c>
      <c r="B118" s="102" t="s">
        <v>107</v>
      </c>
      <c r="C118" s="83"/>
      <c r="D118" s="23" t="s">
        <v>108</v>
      </c>
      <c r="E118" s="59"/>
      <c r="F118" s="23" t="s">
        <v>109</v>
      </c>
      <c r="G118" s="103"/>
      <c r="H118" s="104" t="s">
        <v>110</v>
      </c>
      <c r="I118" s="59"/>
    </row>
    <row r="119" spans="1:9" ht="15">
      <c r="A119" s="7" t="s">
        <v>8</v>
      </c>
      <c r="B119" s="102" t="s">
        <v>111</v>
      </c>
      <c r="C119" s="83"/>
      <c r="D119" s="23"/>
      <c r="E119" s="21"/>
      <c r="F119" s="23"/>
      <c r="G119" s="21"/>
      <c r="H119" s="102" t="s">
        <v>112</v>
      </c>
      <c r="I119" s="24"/>
    </row>
    <row r="120" spans="1:9" ht="15">
      <c r="A120" s="7" t="s">
        <v>13</v>
      </c>
      <c r="B120" s="102" t="s">
        <v>113</v>
      </c>
      <c r="C120" s="83"/>
      <c r="D120" s="23"/>
      <c r="E120" s="26"/>
      <c r="F120" s="84"/>
      <c r="G120" s="26"/>
      <c r="H120" s="102"/>
      <c r="I120" s="30"/>
    </row>
    <row r="121" spans="1:9" ht="15">
      <c r="A121" s="7" t="s">
        <v>17</v>
      </c>
      <c r="B121" s="94" t="s">
        <v>114</v>
      </c>
      <c r="C121" s="105"/>
      <c r="D121" s="94" t="s">
        <v>115</v>
      </c>
      <c r="E121" s="95"/>
      <c r="F121" s="94" t="s">
        <v>116</v>
      </c>
      <c r="G121" s="95"/>
      <c r="H121" s="33" t="s">
        <v>117</v>
      </c>
      <c r="I121" s="96"/>
    </row>
    <row r="122" spans="1:9" ht="15" customHeight="1">
      <c r="A122" s="7" t="s">
        <v>22</v>
      </c>
      <c r="B122" s="97"/>
      <c r="C122" s="98"/>
      <c r="D122" s="99"/>
      <c r="E122" s="100"/>
      <c r="F122" s="97"/>
      <c r="G122" s="98"/>
      <c r="H122" s="99"/>
      <c r="I122" s="101"/>
    </row>
    <row r="123" spans="1:9" ht="15" customHeight="1">
      <c r="A123" s="7"/>
      <c r="B123" s="42" t="s">
        <v>23</v>
      </c>
      <c r="C123" s="41" t="s">
        <v>24</v>
      </c>
      <c r="D123" s="43" t="s">
        <v>23</v>
      </c>
      <c r="E123" s="69" t="s">
        <v>24</v>
      </c>
      <c r="F123" s="42" t="s">
        <v>23</v>
      </c>
      <c r="G123" s="41" t="s">
        <v>24</v>
      </c>
      <c r="H123" s="43" t="s">
        <v>23</v>
      </c>
      <c r="I123" s="44" t="s">
        <v>24</v>
      </c>
    </row>
    <row r="124" spans="1:9" ht="15" customHeight="1" thickBot="1">
      <c r="A124" s="7"/>
      <c r="B124" s="47"/>
      <c r="C124" s="46"/>
      <c r="D124" s="48"/>
      <c r="E124" s="70"/>
      <c r="F124" s="47"/>
      <c r="G124" s="46"/>
      <c r="H124" s="48"/>
      <c r="I124" s="49"/>
    </row>
    <row r="125" spans="1:9" ht="13.5" thickBot="1">
      <c r="A125" s="50"/>
      <c r="B125" s="51">
        <f>I114+1</f>
        <v>77</v>
      </c>
      <c r="C125" s="52">
        <f aca="true" t="shared" si="8" ref="C125:I125">B125+1</f>
        <v>78</v>
      </c>
      <c r="D125" s="51">
        <f t="shared" si="8"/>
        <v>79</v>
      </c>
      <c r="E125" s="52">
        <f t="shared" si="8"/>
        <v>80</v>
      </c>
      <c r="F125" s="51">
        <f t="shared" si="8"/>
        <v>81</v>
      </c>
      <c r="G125" s="52">
        <f t="shared" si="8"/>
        <v>82</v>
      </c>
      <c r="H125" s="51">
        <f t="shared" si="8"/>
        <v>83</v>
      </c>
      <c r="I125" s="52">
        <f t="shared" si="8"/>
        <v>84</v>
      </c>
    </row>
    <row r="126" spans="1:9" ht="24.75" customHeight="1">
      <c r="A126" s="53" t="s">
        <v>0</v>
      </c>
      <c r="B126" s="54">
        <v>14664908.31</v>
      </c>
      <c r="C126" s="55">
        <f>B126/$H$333</f>
        <v>27.106287829357782</v>
      </c>
      <c r="D126" s="54">
        <v>1597577.4</v>
      </c>
      <c r="E126" s="55">
        <f>D126/$H$333</f>
        <v>2.9529262589761833</v>
      </c>
      <c r="F126" s="54">
        <v>5359935.39</v>
      </c>
      <c r="G126" s="55">
        <f>F126/$H$333</f>
        <v>9.907184440357476</v>
      </c>
      <c r="H126" s="54">
        <v>4245672.68</v>
      </c>
      <c r="I126" s="56">
        <f>H126/$H$333</f>
        <v>7.847606221638956</v>
      </c>
    </row>
    <row r="127" spans="1:9" ht="24.75" customHeight="1" thickBot="1">
      <c r="A127" s="229"/>
      <c r="B127" s="230"/>
      <c r="C127" s="231"/>
      <c r="D127" s="230"/>
      <c r="E127" s="231"/>
      <c r="F127" s="230"/>
      <c r="G127" s="231"/>
      <c r="H127" s="230"/>
      <c r="I127" s="231"/>
    </row>
    <row r="128" spans="1:9" s="6" customFormat="1" ht="31.5" customHeight="1" thickBot="1">
      <c r="A128" s="1"/>
      <c r="B128" s="2" t="s">
        <v>79</v>
      </c>
      <c r="C128" s="3"/>
      <c r="D128" s="4"/>
      <c r="E128" s="4"/>
      <c r="F128" s="4"/>
      <c r="G128" s="4"/>
      <c r="H128" s="3"/>
      <c r="I128" s="5"/>
    </row>
    <row r="129" spans="1:9" ht="18.75" customHeight="1" thickBot="1">
      <c r="A129" s="7"/>
      <c r="B129" s="58" t="s">
        <v>80</v>
      </c>
      <c r="C129" s="9"/>
      <c r="D129" s="9"/>
      <c r="E129" s="9"/>
      <c r="F129" s="9"/>
      <c r="G129" s="106"/>
      <c r="H129" s="9"/>
      <c r="I129" s="11"/>
    </row>
    <row r="130" spans="1:9" ht="15">
      <c r="A130" s="7" t="s">
        <v>3</v>
      </c>
      <c r="B130" s="76" t="s">
        <v>118</v>
      </c>
      <c r="C130" s="26"/>
      <c r="D130" s="15" t="s">
        <v>119</v>
      </c>
      <c r="E130" s="107"/>
      <c r="F130" s="15"/>
      <c r="G130" s="14"/>
      <c r="H130" s="245" t="s">
        <v>120</v>
      </c>
      <c r="I130" s="246"/>
    </row>
    <row r="131" spans="1:9" ht="15">
      <c r="A131" s="7" t="s">
        <v>8</v>
      </c>
      <c r="B131" s="76" t="s">
        <v>121</v>
      </c>
      <c r="C131" s="82"/>
      <c r="D131" s="18"/>
      <c r="E131" s="108"/>
      <c r="F131" s="18"/>
      <c r="G131" s="21"/>
      <c r="H131" s="247" t="s">
        <v>122</v>
      </c>
      <c r="I131" s="248"/>
    </row>
    <row r="132" spans="1:9" ht="15">
      <c r="A132" s="7" t="s">
        <v>13</v>
      </c>
      <c r="B132" s="78" t="s">
        <v>65</v>
      </c>
      <c r="C132" s="26"/>
      <c r="D132" s="89"/>
      <c r="E132" s="108"/>
      <c r="F132" s="89"/>
      <c r="G132" s="14"/>
      <c r="H132" s="243" t="s">
        <v>65</v>
      </c>
      <c r="I132" s="244"/>
    </row>
    <row r="133" spans="1:9" ht="15">
      <c r="A133" s="7" t="s">
        <v>17</v>
      </c>
      <c r="B133" s="33" t="s">
        <v>123</v>
      </c>
      <c r="C133" s="32"/>
      <c r="D133" s="33" t="s">
        <v>124</v>
      </c>
      <c r="E133" s="110"/>
      <c r="F133" s="33"/>
      <c r="G133" s="75"/>
      <c r="H133" s="239" t="s">
        <v>125</v>
      </c>
      <c r="I133" s="240"/>
    </row>
    <row r="134" spans="1:9" ht="15" customHeight="1">
      <c r="A134" s="7" t="s">
        <v>22</v>
      </c>
      <c r="B134" s="37"/>
      <c r="C134" s="36"/>
      <c r="D134" s="38"/>
      <c r="E134" s="68"/>
      <c r="F134" s="37"/>
      <c r="G134" s="36"/>
      <c r="H134" s="42"/>
      <c r="I134" s="111"/>
    </row>
    <row r="135" spans="1:9" ht="15" customHeight="1">
      <c r="A135" s="7"/>
      <c r="B135" s="42" t="s">
        <v>23</v>
      </c>
      <c r="C135" s="41" t="s">
        <v>24</v>
      </c>
      <c r="D135" s="43" t="s">
        <v>23</v>
      </c>
      <c r="E135" s="69" t="s">
        <v>24</v>
      </c>
      <c r="F135" s="42"/>
      <c r="G135" s="41"/>
      <c r="H135" s="42" t="s">
        <v>23</v>
      </c>
      <c r="I135" s="44" t="s">
        <v>24</v>
      </c>
    </row>
    <row r="136" spans="1:9" ht="15" customHeight="1" thickBot="1">
      <c r="A136" s="7"/>
      <c r="B136" s="47"/>
      <c r="C136" s="46"/>
      <c r="D136" s="48"/>
      <c r="E136" s="70"/>
      <c r="F136" s="47"/>
      <c r="G136" s="46"/>
      <c r="H136" s="47"/>
      <c r="I136" s="49"/>
    </row>
    <row r="137" spans="1:9" ht="13.5" thickBot="1">
      <c r="A137" s="50"/>
      <c r="B137" s="51">
        <f>I125+1</f>
        <v>85</v>
      </c>
      <c r="C137" s="52">
        <f>B137+1</f>
        <v>86</v>
      </c>
      <c r="D137" s="51">
        <f>C137+1</f>
        <v>87</v>
      </c>
      <c r="E137" s="52">
        <f>D137+1</f>
        <v>88</v>
      </c>
      <c r="F137" s="51"/>
      <c r="G137" s="52"/>
      <c r="H137" s="51">
        <f>E137+1</f>
        <v>89</v>
      </c>
      <c r="I137" s="52">
        <f>H137+1</f>
        <v>90</v>
      </c>
    </row>
    <row r="138" spans="1:9" ht="24.75" customHeight="1" thickBot="1">
      <c r="A138" s="53" t="s">
        <v>0</v>
      </c>
      <c r="B138" s="54">
        <f>D126+F126+H126</f>
        <v>11203185.469999999</v>
      </c>
      <c r="C138" s="55">
        <f>B138/$H$333</f>
        <v>20.707716920972615</v>
      </c>
      <c r="D138" s="54">
        <v>0</v>
      </c>
      <c r="E138" s="55">
        <f>D138/$H$333</f>
        <v>0</v>
      </c>
      <c r="F138" s="54"/>
      <c r="G138" s="55"/>
      <c r="H138" s="54">
        <f>F103+H115+B126+B138+D138</f>
        <v>248340020.18000004</v>
      </c>
      <c r="I138" s="56">
        <f>H138/$H$333</f>
        <v>459.02612714989425</v>
      </c>
    </row>
    <row r="139" spans="1:9" s="6" customFormat="1" ht="31.5" customHeight="1" thickBot="1">
      <c r="A139" s="1"/>
      <c r="B139" s="2" t="s">
        <v>79</v>
      </c>
      <c r="C139" s="3"/>
      <c r="D139" s="4"/>
      <c r="E139" s="4"/>
      <c r="F139" s="4"/>
      <c r="G139" s="4"/>
      <c r="H139" s="3"/>
      <c r="I139" s="5"/>
    </row>
    <row r="140" spans="1:9" ht="18.75" customHeight="1" thickBot="1">
      <c r="A140" s="7"/>
      <c r="B140" s="58" t="s">
        <v>126</v>
      </c>
      <c r="C140" s="10"/>
      <c r="D140" s="10"/>
      <c r="E140" s="10"/>
      <c r="F140" s="10"/>
      <c r="G140" s="112"/>
      <c r="H140" s="10"/>
      <c r="I140" s="11"/>
    </row>
    <row r="141" spans="1:9" ht="15">
      <c r="A141" s="7" t="s">
        <v>3</v>
      </c>
      <c r="B141" s="18" t="s">
        <v>127</v>
      </c>
      <c r="C141" s="19"/>
      <c r="D141" s="74" t="s">
        <v>128</v>
      </c>
      <c r="E141" s="93"/>
      <c r="F141" s="18" t="s">
        <v>129</v>
      </c>
      <c r="G141" s="14"/>
      <c r="H141" s="18" t="s">
        <v>130</v>
      </c>
      <c r="I141" s="59"/>
    </row>
    <row r="142" spans="1:9" ht="15">
      <c r="A142" s="7" t="s">
        <v>8</v>
      </c>
      <c r="B142" s="15" t="s">
        <v>131</v>
      </c>
      <c r="C142" s="24"/>
      <c r="D142" s="113" t="s">
        <v>132</v>
      </c>
      <c r="E142" s="114"/>
      <c r="F142" s="15" t="s">
        <v>133</v>
      </c>
      <c r="G142" s="13"/>
      <c r="H142" s="15" t="s">
        <v>134</v>
      </c>
      <c r="I142" s="24"/>
    </row>
    <row r="143" spans="1:9" ht="15">
      <c r="A143" s="7" t="s">
        <v>13</v>
      </c>
      <c r="B143" s="89"/>
      <c r="C143" s="19"/>
      <c r="D143" s="74" t="s">
        <v>135</v>
      </c>
      <c r="E143" s="93"/>
      <c r="F143" s="89" t="s">
        <v>136</v>
      </c>
      <c r="G143" s="14"/>
      <c r="H143" s="89"/>
      <c r="I143" s="19"/>
    </row>
    <row r="144" spans="1:9" ht="15">
      <c r="A144" s="7" t="s">
        <v>17</v>
      </c>
      <c r="B144" s="33" t="s">
        <v>137</v>
      </c>
      <c r="C144" s="67"/>
      <c r="D144" s="33" t="s">
        <v>138</v>
      </c>
      <c r="E144" s="75"/>
      <c r="F144" s="33" t="s">
        <v>139</v>
      </c>
      <c r="G144" s="80"/>
      <c r="H144" s="33" t="s">
        <v>140</v>
      </c>
      <c r="I144" s="67"/>
    </row>
    <row r="145" spans="1:9" ht="15" customHeight="1">
      <c r="A145" s="7" t="s">
        <v>22</v>
      </c>
      <c r="B145" s="38"/>
      <c r="C145" s="39"/>
      <c r="D145" s="42"/>
      <c r="E145" s="41"/>
      <c r="F145" s="43"/>
      <c r="G145" s="69"/>
      <c r="H145" s="43"/>
      <c r="I145" s="44"/>
    </row>
    <row r="146" spans="1:9" ht="15" customHeight="1">
      <c r="A146" s="7"/>
      <c r="B146" s="43" t="s">
        <v>23</v>
      </c>
      <c r="C146" s="44" t="s">
        <v>24</v>
      </c>
      <c r="D146" s="42" t="s">
        <v>23</v>
      </c>
      <c r="E146" s="41" t="s">
        <v>24</v>
      </c>
      <c r="F146" s="43" t="s">
        <v>23</v>
      </c>
      <c r="G146" s="69" t="s">
        <v>24</v>
      </c>
      <c r="H146" s="43" t="s">
        <v>23</v>
      </c>
      <c r="I146" s="44" t="s">
        <v>24</v>
      </c>
    </row>
    <row r="147" spans="1:9" ht="15" customHeight="1" thickBot="1">
      <c r="A147" s="7"/>
      <c r="B147" s="48"/>
      <c r="C147" s="49"/>
      <c r="D147" s="47"/>
      <c r="E147" s="46"/>
      <c r="F147" s="48"/>
      <c r="G147" s="70"/>
      <c r="H147" s="48"/>
      <c r="I147" s="49"/>
    </row>
    <row r="148" spans="1:9" ht="13.5" thickBot="1">
      <c r="A148" s="50"/>
      <c r="B148" s="51">
        <f>I137+1</f>
        <v>91</v>
      </c>
      <c r="C148" s="52">
        <f aca="true" t="shared" si="9" ref="C148:I148">B148+1</f>
        <v>92</v>
      </c>
      <c r="D148" s="51">
        <f t="shared" si="9"/>
        <v>93</v>
      </c>
      <c r="E148" s="52">
        <f t="shared" si="9"/>
        <v>94</v>
      </c>
      <c r="F148" s="51">
        <f t="shared" si="9"/>
        <v>95</v>
      </c>
      <c r="G148" s="52">
        <f t="shared" si="9"/>
        <v>96</v>
      </c>
      <c r="H148" s="51">
        <f t="shared" si="9"/>
        <v>97</v>
      </c>
      <c r="I148" s="52">
        <f t="shared" si="9"/>
        <v>98</v>
      </c>
    </row>
    <row r="149" spans="1:9" ht="24.75" customHeight="1">
      <c r="A149" s="53" t="s">
        <v>0</v>
      </c>
      <c r="B149" s="54">
        <v>28264322.4</v>
      </c>
      <c r="C149" s="55">
        <f>B149/$H$333</f>
        <v>52.24314002384407</v>
      </c>
      <c r="D149" s="54">
        <v>27574.82</v>
      </c>
      <c r="E149" s="55">
        <f>D149/$H$333</f>
        <v>0.05096867924179551</v>
      </c>
      <c r="F149" s="54">
        <v>15568.95</v>
      </c>
      <c r="G149" s="55">
        <f>F149/$H$333</f>
        <v>0.028777298226481708</v>
      </c>
      <c r="H149" s="54">
        <v>811.8</v>
      </c>
      <c r="I149" s="56">
        <f>H149/$H$333</f>
        <v>0.0015005129247802741</v>
      </c>
    </row>
    <row r="150" spans="1:9" ht="24.75" customHeight="1" thickBot="1">
      <c r="A150" s="229"/>
      <c r="B150" s="230"/>
      <c r="C150" s="231"/>
      <c r="D150" s="230"/>
      <c r="E150" s="231"/>
      <c r="F150" s="230"/>
      <c r="G150" s="231"/>
      <c r="H150" s="230"/>
      <c r="I150" s="231"/>
    </row>
    <row r="151" spans="1:9" s="6" customFormat="1" ht="31.5" customHeight="1" thickBot="1">
      <c r="A151" s="1"/>
      <c r="B151" s="2" t="s">
        <v>79</v>
      </c>
      <c r="C151" s="3"/>
      <c r="D151" s="4"/>
      <c r="E151" s="4"/>
      <c r="F151" s="4"/>
      <c r="G151" s="4"/>
      <c r="H151" s="3"/>
      <c r="I151" s="5"/>
    </row>
    <row r="152" spans="1:9" ht="18.75" customHeight="1" thickBot="1">
      <c r="A152" s="7"/>
      <c r="B152" s="58" t="s">
        <v>141</v>
      </c>
      <c r="C152" s="10"/>
      <c r="D152" s="10"/>
      <c r="E152" s="115"/>
      <c r="F152" s="10" t="s">
        <v>142</v>
      </c>
      <c r="G152" s="112"/>
      <c r="H152" s="10"/>
      <c r="I152" s="11"/>
    </row>
    <row r="153" spans="1:9" ht="15">
      <c r="A153" s="7" t="s">
        <v>3</v>
      </c>
      <c r="B153" s="18" t="s">
        <v>143</v>
      </c>
      <c r="C153" s="19"/>
      <c r="D153" s="76" t="s">
        <v>144</v>
      </c>
      <c r="E153" s="83"/>
      <c r="F153" s="74" t="s">
        <v>145</v>
      </c>
      <c r="G153" s="116"/>
      <c r="H153" s="18" t="s">
        <v>145</v>
      </c>
      <c r="I153" s="19"/>
    </row>
    <row r="154" spans="1:9" ht="15">
      <c r="A154" s="7" t="s">
        <v>8</v>
      </c>
      <c r="B154" s="15"/>
      <c r="C154" s="24"/>
      <c r="D154" s="117" t="s">
        <v>146</v>
      </c>
      <c r="E154" s="83"/>
      <c r="F154" s="113" t="s">
        <v>147</v>
      </c>
      <c r="G154" s="118"/>
      <c r="H154" s="15" t="s">
        <v>148</v>
      </c>
      <c r="I154" s="24"/>
    </row>
    <row r="155" spans="1:9" ht="15">
      <c r="A155" s="7" t="s">
        <v>13</v>
      </c>
      <c r="B155" s="89"/>
      <c r="C155" s="19"/>
      <c r="D155" s="243" t="s">
        <v>65</v>
      </c>
      <c r="E155" s="244"/>
      <c r="F155" s="74"/>
      <c r="G155" s="119"/>
      <c r="H155" s="89"/>
      <c r="I155" s="19"/>
    </row>
    <row r="156" spans="1:9" ht="15">
      <c r="A156" s="7" t="s">
        <v>17</v>
      </c>
      <c r="B156" s="33" t="s">
        <v>149</v>
      </c>
      <c r="C156" s="67"/>
      <c r="D156" s="120" t="s">
        <v>150</v>
      </c>
      <c r="E156" s="63"/>
      <c r="F156" s="33" t="s">
        <v>151</v>
      </c>
      <c r="G156" s="121"/>
      <c r="H156" s="33" t="s">
        <v>152</v>
      </c>
      <c r="I156" s="67"/>
    </row>
    <row r="157" spans="1:9" ht="15" customHeight="1">
      <c r="A157" s="7" t="s">
        <v>22</v>
      </c>
      <c r="B157" s="38"/>
      <c r="C157" s="39"/>
      <c r="D157" s="43"/>
      <c r="E157" s="44"/>
      <c r="F157" s="42"/>
      <c r="G157" s="41"/>
      <c r="H157" s="38"/>
      <c r="I157" s="39"/>
    </row>
    <row r="158" spans="1:9" ht="15" customHeight="1">
      <c r="A158" s="7"/>
      <c r="B158" s="43" t="s">
        <v>23</v>
      </c>
      <c r="C158" s="44" t="s">
        <v>24</v>
      </c>
      <c r="D158" s="43" t="s">
        <v>23</v>
      </c>
      <c r="E158" s="44" t="s">
        <v>24</v>
      </c>
      <c r="F158" s="42" t="s">
        <v>23</v>
      </c>
      <c r="G158" s="41" t="s">
        <v>24</v>
      </c>
      <c r="H158" s="43" t="s">
        <v>23</v>
      </c>
      <c r="I158" s="44" t="s">
        <v>24</v>
      </c>
    </row>
    <row r="159" spans="1:9" ht="15" customHeight="1" thickBot="1">
      <c r="A159" s="7"/>
      <c r="B159" s="48"/>
      <c r="C159" s="49"/>
      <c r="D159" s="48"/>
      <c r="E159" s="49"/>
      <c r="F159" s="47"/>
      <c r="G159" s="46"/>
      <c r="H159" s="48"/>
      <c r="I159" s="49"/>
    </row>
    <row r="160" spans="1:9" ht="13.5" thickBot="1">
      <c r="A160" s="50"/>
      <c r="B160" s="51">
        <f>I148+1</f>
        <v>99</v>
      </c>
      <c r="C160" s="52">
        <f aca="true" t="shared" si="10" ref="C160:I160">B160+1</f>
        <v>100</v>
      </c>
      <c r="D160" s="51">
        <f t="shared" si="10"/>
        <v>101</v>
      </c>
      <c r="E160" s="52">
        <f t="shared" si="10"/>
        <v>102</v>
      </c>
      <c r="F160" s="51">
        <f t="shared" si="10"/>
        <v>103</v>
      </c>
      <c r="G160" s="52">
        <f t="shared" si="10"/>
        <v>104</v>
      </c>
      <c r="H160" s="51">
        <f t="shared" si="10"/>
        <v>105</v>
      </c>
      <c r="I160" s="52">
        <f t="shared" si="10"/>
        <v>106</v>
      </c>
    </row>
    <row r="161" spans="1:13" ht="24.75" customHeight="1" thickBot="1">
      <c r="A161" s="53" t="s">
        <v>0</v>
      </c>
      <c r="B161" s="54">
        <v>262319.15</v>
      </c>
      <c r="C161" s="55">
        <f>B161/$H$333</f>
        <v>0.48486483738898184</v>
      </c>
      <c r="D161" s="54">
        <f>B149+D149+F149+H149+B161</f>
        <v>28570597.119999997</v>
      </c>
      <c r="E161" s="55">
        <f>D161/$H$333</f>
        <v>52.8092513516261</v>
      </c>
      <c r="F161" s="54">
        <v>851161.49</v>
      </c>
      <c r="G161" s="55">
        <f>F161/$H$333</f>
        <v>1.5732678206704065</v>
      </c>
      <c r="H161" s="54">
        <v>279.5</v>
      </c>
      <c r="I161" s="56">
        <f>H161/$H$333</f>
        <v>0.0005166215354472612</v>
      </c>
      <c r="L161"/>
      <c r="M161"/>
    </row>
    <row r="162" spans="1:9" s="6" customFormat="1" ht="31.5" customHeight="1" thickBot="1">
      <c r="A162" s="1"/>
      <c r="B162" s="2" t="s">
        <v>79</v>
      </c>
      <c r="C162" s="3"/>
      <c r="D162" s="4"/>
      <c r="E162" s="4"/>
      <c r="F162" s="4"/>
      <c r="G162" s="4"/>
      <c r="H162" s="3"/>
      <c r="I162" s="5"/>
    </row>
    <row r="163" spans="1:9" ht="18.75" customHeight="1" thickBot="1">
      <c r="A163" s="7"/>
      <c r="B163" s="58" t="s">
        <v>153</v>
      </c>
      <c r="C163" s="10"/>
      <c r="D163" s="10"/>
      <c r="E163" s="10"/>
      <c r="F163" s="10"/>
      <c r="G163" s="112"/>
      <c r="H163" s="122"/>
      <c r="I163" s="123"/>
    </row>
    <row r="164" spans="1:9" ht="15">
      <c r="A164" s="7" t="s">
        <v>3</v>
      </c>
      <c r="B164" s="74" t="s">
        <v>154</v>
      </c>
      <c r="C164" s="93"/>
      <c r="D164" s="23" t="s">
        <v>155</v>
      </c>
      <c r="E164" s="83"/>
      <c r="F164" s="23" t="s">
        <v>156</v>
      </c>
      <c r="G164" s="83"/>
      <c r="H164" s="104" t="s">
        <v>155</v>
      </c>
      <c r="I164" s="124"/>
    </row>
    <row r="165" spans="1:9" ht="15">
      <c r="A165" s="7" t="s">
        <v>8</v>
      </c>
      <c r="B165" s="113" t="s">
        <v>157</v>
      </c>
      <c r="C165" s="114"/>
      <c r="D165" s="23" t="s">
        <v>158</v>
      </c>
      <c r="E165" s="83"/>
      <c r="F165" s="23" t="s">
        <v>158</v>
      </c>
      <c r="G165" s="83"/>
      <c r="H165" s="23" t="s">
        <v>159</v>
      </c>
      <c r="I165" s="83"/>
    </row>
    <row r="166" spans="1:9" ht="15">
      <c r="A166" s="7" t="s">
        <v>13</v>
      </c>
      <c r="B166" s="74" t="s">
        <v>160</v>
      </c>
      <c r="C166" s="93"/>
      <c r="D166" s="89"/>
      <c r="E166" s="19"/>
      <c r="F166" s="89"/>
      <c r="G166" s="19"/>
      <c r="H166" s="89"/>
      <c r="I166" s="19"/>
    </row>
    <row r="167" spans="1:9" ht="15">
      <c r="A167" s="7" t="s">
        <v>17</v>
      </c>
      <c r="B167" s="31" t="s">
        <v>161</v>
      </c>
      <c r="C167" s="75"/>
      <c r="D167" s="33" t="s">
        <v>162</v>
      </c>
      <c r="E167" s="63"/>
      <c r="F167" s="33" t="s">
        <v>163</v>
      </c>
      <c r="G167" s="63"/>
      <c r="H167" s="33" t="s">
        <v>164</v>
      </c>
      <c r="I167" s="63"/>
    </row>
    <row r="168" spans="1:9" ht="15" customHeight="1">
      <c r="A168" s="7" t="s">
        <v>22</v>
      </c>
      <c r="B168" s="42"/>
      <c r="C168" s="41"/>
      <c r="D168" s="43"/>
      <c r="E168" s="44"/>
      <c r="F168" s="43"/>
      <c r="G168" s="44"/>
      <c r="H168" s="43"/>
      <c r="I168" s="44"/>
    </row>
    <row r="169" spans="1:9" ht="15" customHeight="1">
      <c r="A169" s="7"/>
      <c r="B169" s="42" t="s">
        <v>23</v>
      </c>
      <c r="C169" s="41" t="s">
        <v>24</v>
      </c>
      <c r="D169" s="43" t="s">
        <v>23</v>
      </c>
      <c r="E169" s="44" t="s">
        <v>24</v>
      </c>
      <c r="F169" s="43" t="s">
        <v>23</v>
      </c>
      <c r="G169" s="44" t="s">
        <v>24</v>
      </c>
      <c r="H169" s="43" t="s">
        <v>23</v>
      </c>
      <c r="I169" s="44" t="s">
        <v>24</v>
      </c>
    </row>
    <row r="170" spans="1:9" ht="15" customHeight="1" thickBot="1">
      <c r="A170" s="7"/>
      <c r="B170" s="47"/>
      <c r="C170" s="46"/>
      <c r="D170" s="48"/>
      <c r="E170" s="49"/>
      <c r="F170" s="48"/>
      <c r="G170" s="49"/>
      <c r="H170" s="48"/>
      <c r="I170" s="49"/>
    </row>
    <row r="171" spans="1:9" ht="13.5" thickBot="1">
      <c r="A171" s="50"/>
      <c r="B171" s="51">
        <f>I160+1</f>
        <v>107</v>
      </c>
      <c r="C171" s="52">
        <f aca="true" t="shared" si="11" ref="C171:I171">B171+1</f>
        <v>108</v>
      </c>
      <c r="D171" s="51">
        <f t="shared" si="11"/>
        <v>109</v>
      </c>
      <c r="E171" s="52">
        <f t="shared" si="11"/>
        <v>110</v>
      </c>
      <c r="F171" s="51">
        <f t="shared" si="11"/>
        <v>111</v>
      </c>
      <c r="G171" s="52">
        <f t="shared" si="11"/>
        <v>112</v>
      </c>
      <c r="H171" s="51">
        <f t="shared" si="11"/>
        <v>113</v>
      </c>
      <c r="I171" s="52">
        <f t="shared" si="11"/>
        <v>114</v>
      </c>
    </row>
    <row r="172" spans="1:9" ht="24.75" customHeight="1">
      <c r="A172" s="53" t="s">
        <v>0</v>
      </c>
      <c r="B172" s="54">
        <v>2192.87</v>
      </c>
      <c r="C172" s="55">
        <f>B172/$H$333</f>
        <v>0.004053251758269179</v>
      </c>
      <c r="D172" s="54">
        <v>3035001.21</v>
      </c>
      <c r="E172" s="55">
        <f>D172/$H$333</f>
        <v>5.609828211787104</v>
      </c>
      <c r="F172" s="54">
        <v>6548373.9</v>
      </c>
      <c r="G172" s="55">
        <f>F172/$H$333</f>
        <v>12.103867545262148</v>
      </c>
      <c r="H172" s="54">
        <v>271353.71</v>
      </c>
      <c r="I172" s="56">
        <f>H172/$H$333</f>
        <v>0.5015641155975343</v>
      </c>
    </row>
    <row r="173" spans="1:9" ht="24.75" customHeight="1" thickBot="1">
      <c r="A173" s="229"/>
      <c r="B173" s="230"/>
      <c r="C173" s="231"/>
      <c r="D173" s="230"/>
      <c r="E173" s="231"/>
      <c r="F173" s="230"/>
      <c r="G173" s="231"/>
      <c r="H173" s="230"/>
      <c r="I173" s="231"/>
    </row>
    <row r="174" spans="1:9" s="6" customFormat="1" ht="31.5" customHeight="1" thickBot="1">
      <c r="A174" s="1"/>
      <c r="B174" s="2" t="s">
        <v>79</v>
      </c>
      <c r="C174" s="3"/>
      <c r="D174" s="4"/>
      <c r="E174" s="4"/>
      <c r="F174" s="4"/>
      <c r="G174" s="4"/>
      <c r="H174" s="3"/>
      <c r="I174" s="5"/>
    </row>
    <row r="175" spans="1:9" ht="18.75" customHeight="1" thickBot="1">
      <c r="A175" s="7"/>
      <c r="B175" s="58" t="s">
        <v>153</v>
      </c>
      <c r="C175" s="10"/>
      <c r="D175" s="10"/>
      <c r="E175" s="112"/>
      <c r="F175" s="10"/>
      <c r="G175" s="115"/>
      <c r="H175" s="125" t="s">
        <v>165</v>
      </c>
      <c r="I175" s="123"/>
    </row>
    <row r="176" spans="1:13" ht="15">
      <c r="A176" s="7" t="s">
        <v>3</v>
      </c>
      <c r="B176" s="74" t="s">
        <v>156</v>
      </c>
      <c r="C176" s="93"/>
      <c r="D176" s="23" t="s">
        <v>166</v>
      </c>
      <c r="E176" s="83"/>
      <c r="F176" s="23" t="s">
        <v>167</v>
      </c>
      <c r="G176" s="83"/>
      <c r="H176" s="104" t="s">
        <v>168</v>
      </c>
      <c r="I176" s="124"/>
      <c r="L176"/>
      <c r="M176"/>
    </row>
    <row r="177" spans="1:13" ht="15">
      <c r="A177" s="7" t="s">
        <v>8</v>
      </c>
      <c r="B177" s="113" t="s">
        <v>159</v>
      </c>
      <c r="C177" s="114"/>
      <c r="D177" s="23" t="s">
        <v>169</v>
      </c>
      <c r="E177" s="83"/>
      <c r="F177" s="23" t="s">
        <v>169</v>
      </c>
      <c r="G177" s="83"/>
      <c r="H177" s="23" t="s">
        <v>170</v>
      </c>
      <c r="I177" s="83"/>
      <c r="L177"/>
      <c r="M177"/>
    </row>
    <row r="178" spans="1:13" ht="15">
      <c r="A178" s="7" t="s">
        <v>13</v>
      </c>
      <c r="B178" s="74"/>
      <c r="C178" s="93"/>
      <c r="D178" s="89" t="s">
        <v>171</v>
      </c>
      <c r="E178" s="19"/>
      <c r="F178" s="89"/>
      <c r="G178" s="19"/>
      <c r="H178" s="89" t="s">
        <v>172</v>
      </c>
      <c r="I178" s="19"/>
      <c r="L178"/>
      <c r="M178"/>
    </row>
    <row r="179" spans="1:13" ht="15">
      <c r="A179" s="7" t="s">
        <v>17</v>
      </c>
      <c r="B179" s="31" t="s">
        <v>173</v>
      </c>
      <c r="C179" s="75"/>
      <c r="D179" s="33" t="s">
        <v>174</v>
      </c>
      <c r="E179" s="63"/>
      <c r="F179" s="33" t="s">
        <v>175</v>
      </c>
      <c r="G179" s="63"/>
      <c r="H179" s="33" t="s">
        <v>176</v>
      </c>
      <c r="I179" s="63"/>
      <c r="L179"/>
      <c r="M179"/>
    </row>
    <row r="180" spans="1:13" ht="15" customHeight="1">
      <c r="A180" s="7" t="s">
        <v>22</v>
      </c>
      <c r="B180" s="42"/>
      <c r="C180" s="41"/>
      <c r="D180" s="43"/>
      <c r="E180" s="44"/>
      <c r="F180" s="43"/>
      <c r="G180" s="44"/>
      <c r="H180" s="43"/>
      <c r="I180" s="44"/>
      <c r="L180"/>
      <c r="M180"/>
    </row>
    <row r="181" spans="1:13" ht="15" customHeight="1">
      <c r="A181" s="7"/>
      <c r="B181" s="42" t="s">
        <v>23</v>
      </c>
      <c r="C181" s="41" t="s">
        <v>24</v>
      </c>
      <c r="D181" s="43" t="s">
        <v>23</v>
      </c>
      <c r="E181" s="44" t="s">
        <v>24</v>
      </c>
      <c r="F181" s="43" t="s">
        <v>23</v>
      </c>
      <c r="G181" s="44" t="s">
        <v>24</v>
      </c>
      <c r="H181" s="43" t="s">
        <v>23</v>
      </c>
      <c r="I181" s="44" t="s">
        <v>24</v>
      </c>
      <c r="L181"/>
      <c r="M181"/>
    </row>
    <row r="182" spans="1:13" ht="15" customHeight="1" thickBot="1">
      <c r="A182" s="7"/>
      <c r="B182" s="47"/>
      <c r="C182" s="46"/>
      <c r="D182" s="48"/>
      <c r="E182" s="49"/>
      <c r="F182" s="48"/>
      <c r="G182" s="49"/>
      <c r="H182" s="48"/>
      <c r="I182" s="49"/>
      <c r="L182"/>
      <c r="M182"/>
    </row>
    <row r="183" spans="1:13" ht="13.5" thickBot="1">
      <c r="A183" s="50"/>
      <c r="B183" s="51">
        <f>I171+1</f>
        <v>115</v>
      </c>
      <c r="C183" s="52">
        <f aca="true" t="shared" si="12" ref="C183:I183">B183+1</f>
        <v>116</v>
      </c>
      <c r="D183" s="51">
        <f t="shared" si="12"/>
        <v>117</v>
      </c>
      <c r="E183" s="52">
        <f t="shared" si="12"/>
        <v>118</v>
      </c>
      <c r="F183" s="51">
        <f t="shared" si="12"/>
        <v>119</v>
      </c>
      <c r="G183" s="52">
        <f t="shared" si="12"/>
        <v>120</v>
      </c>
      <c r="H183" s="51">
        <f t="shared" si="12"/>
        <v>121</v>
      </c>
      <c r="I183" s="52">
        <f t="shared" si="12"/>
        <v>122</v>
      </c>
      <c r="L183"/>
      <c r="M183"/>
    </row>
    <row r="184" spans="1:13" ht="24.75" customHeight="1" thickBot="1">
      <c r="A184" s="53" t="s">
        <v>0</v>
      </c>
      <c r="B184" s="54">
        <v>191359.98</v>
      </c>
      <c r="C184" s="55">
        <f>B184/$H$333</f>
        <v>0.35370549799913126</v>
      </c>
      <c r="D184" s="54">
        <v>7466877.11</v>
      </c>
      <c r="E184" s="55">
        <f>D184/$H$333</f>
        <v>13.801608291821854</v>
      </c>
      <c r="F184" s="54">
        <v>105437.28</v>
      </c>
      <c r="G184" s="55">
        <f>F184/$H$333</f>
        <v>0.19488790514126225</v>
      </c>
      <c r="H184" s="54">
        <v>4159.21</v>
      </c>
      <c r="I184" s="56">
        <f>H184/$H$333</f>
        <v>0.00768779054185189</v>
      </c>
      <c r="L184"/>
      <c r="M184"/>
    </row>
    <row r="185" spans="1:9" s="6" customFormat="1" ht="31.5" customHeight="1" thickBot="1">
      <c r="A185" s="1"/>
      <c r="B185" s="2" t="s">
        <v>79</v>
      </c>
      <c r="C185" s="3"/>
      <c r="D185" s="4"/>
      <c r="E185" s="4"/>
      <c r="F185" s="4"/>
      <c r="G185" s="4"/>
      <c r="H185" s="3"/>
      <c r="I185" s="5"/>
    </row>
    <row r="186" spans="1:9" ht="18.75" customHeight="1" thickBot="1">
      <c r="A186" s="7"/>
      <c r="B186" s="10" t="s">
        <v>177</v>
      </c>
      <c r="C186" s="112"/>
      <c r="D186" s="122"/>
      <c r="E186" s="123"/>
      <c r="F186" s="10" t="s">
        <v>178</v>
      </c>
      <c r="G186" s="112"/>
      <c r="H186" s="122"/>
      <c r="I186" s="123"/>
    </row>
    <row r="187" spans="1:13" ht="15">
      <c r="A187" s="7" t="s">
        <v>3</v>
      </c>
      <c r="B187" s="104" t="s">
        <v>179</v>
      </c>
      <c r="C187" s="124"/>
      <c r="D187" s="104" t="s">
        <v>180</v>
      </c>
      <c r="E187" s="124"/>
      <c r="F187" s="104" t="s">
        <v>181</v>
      </c>
      <c r="G187" s="83"/>
      <c r="H187" s="104" t="s">
        <v>182</v>
      </c>
      <c r="I187" s="124"/>
      <c r="L187"/>
      <c r="M187"/>
    </row>
    <row r="188" spans="1:13" ht="15">
      <c r="A188" s="7" t="s">
        <v>8</v>
      </c>
      <c r="B188" s="23"/>
      <c r="C188" s="83"/>
      <c r="D188" s="23" t="s">
        <v>183</v>
      </c>
      <c r="E188" s="83"/>
      <c r="F188" s="23" t="s">
        <v>184</v>
      </c>
      <c r="G188" s="83"/>
      <c r="H188" s="23" t="s">
        <v>185</v>
      </c>
      <c r="I188" s="83"/>
      <c r="L188"/>
      <c r="M188"/>
    </row>
    <row r="189" spans="1:13" ht="15">
      <c r="A189" s="7" t="s">
        <v>13</v>
      </c>
      <c r="B189" s="89"/>
      <c r="C189" s="19"/>
      <c r="D189" s="89"/>
      <c r="E189" s="19"/>
      <c r="F189" s="89" t="s">
        <v>186</v>
      </c>
      <c r="G189" s="19"/>
      <c r="H189" s="126" t="s">
        <v>187</v>
      </c>
      <c r="I189" s="19"/>
      <c r="L189"/>
      <c r="M189"/>
    </row>
    <row r="190" spans="1:13" ht="15">
      <c r="A190" s="7" t="s">
        <v>17</v>
      </c>
      <c r="B190" s="33" t="s">
        <v>188</v>
      </c>
      <c r="C190" s="63"/>
      <c r="D190" s="33" t="s">
        <v>189</v>
      </c>
      <c r="E190" s="63"/>
      <c r="F190" s="33" t="s">
        <v>190</v>
      </c>
      <c r="G190" s="63"/>
      <c r="H190" s="33" t="s">
        <v>191</v>
      </c>
      <c r="I190" s="63"/>
      <c r="L190"/>
      <c r="M190"/>
    </row>
    <row r="191" spans="1:13" ht="15" customHeight="1">
      <c r="A191" s="7" t="s">
        <v>22</v>
      </c>
      <c r="B191" s="43"/>
      <c r="C191" s="44"/>
      <c r="D191" s="43"/>
      <c r="E191" s="44"/>
      <c r="F191" s="43"/>
      <c r="G191" s="44"/>
      <c r="H191" s="43"/>
      <c r="I191" s="44"/>
      <c r="L191"/>
      <c r="M191"/>
    </row>
    <row r="192" spans="1:13" ht="15" customHeight="1">
      <c r="A192" s="7"/>
      <c r="B192" s="43" t="s">
        <v>23</v>
      </c>
      <c r="C192" s="44" t="s">
        <v>24</v>
      </c>
      <c r="D192" s="43" t="s">
        <v>23</v>
      </c>
      <c r="E192" s="44" t="s">
        <v>24</v>
      </c>
      <c r="F192" s="43" t="s">
        <v>23</v>
      </c>
      <c r="G192" s="44" t="s">
        <v>24</v>
      </c>
      <c r="H192" s="43" t="s">
        <v>23</v>
      </c>
      <c r="I192" s="44" t="s">
        <v>24</v>
      </c>
      <c r="L192"/>
      <c r="M192"/>
    </row>
    <row r="193" spans="1:13" ht="15" customHeight="1" thickBot="1">
      <c r="A193" s="7"/>
      <c r="B193" s="48"/>
      <c r="C193" s="49"/>
      <c r="D193" s="48"/>
      <c r="E193" s="49"/>
      <c r="F193" s="48"/>
      <c r="G193" s="49"/>
      <c r="H193" s="48"/>
      <c r="I193" s="49"/>
      <c r="L193"/>
      <c r="M193"/>
    </row>
    <row r="194" spans="1:13" ht="13.5" thickBot="1">
      <c r="A194" s="50"/>
      <c r="B194" s="51">
        <f>I183+1</f>
        <v>123</v>
      </c>
      <c r="C194" s="52">
        <f aca="true" t="shared" si="13" ref="C194:I194">B194+1</f>
        <v>124</v>
      </c>
      <c r="D194" s="51">
        <f t="shared" si="13"/>
        <v>125</v>
      </c>
      <c r="E194" s="52">
        <f t="shared" si="13"/>
        <v>126</v>
      </c>
      <c r="F194" s="51">
        <f t="shared" si="13"/>
        <v>127</v>
      </c>
      <c r="G194" s="52">
        <f t="shared" si="13"/>
        <v>128</v>
      </c>
      <c r="H194" s="51">
        <f t="shared" si="13"/>
        <v>129</v>
      </c>
      <c r="I194" s="52">
        <f t="shared" si="13"/>
        <v>130</v>
      </c>
      <c r="L194"/>
      <c r="M194"/>
    </row>
    <row r="195" spans="1:13" ht="24.75" customHeight="1">
      <c r="A195" s="53" t="s">
        <v>0</v>
      </c>
      <c r="B195" s="54">
        <v>205143.28</v>
      </c>
      <c r="C195" s="55">
        <f>B195/$H$333</f>
        <v>0.3791822407881482</v>
      </c>
      <c r="D195" s="54">
        <v>955012.58</v>
      </c>
      <c r="E195" s="55">
        <f>D195/$H$333</f>
        <v>1.7652238477676219</v>
      </c>
      <c r="F195" s="54">
        <v>175616.18</v>
      </c>
      <c r="G195" s="55">
        <f>F195/$H$333</f>
        <v>0.3246050109516372</v>
      </c>
      <c r="H195" s="54">
        <v>0</v>
      </c>
      <c r="I195" s="56">
        <f>H195/$H$333</f>
        <v>0</v>
      </c>
      <c r="L195"/>
      <c r="M195"/>
    </row>
    <row r="196" spans="1:13" ht="24.75" customHeight="1" thickBot="1">
      <c r="A196" s="229"/>
      <c r="B196" s="230"/>
      <c r="C196" s="231"/>
      <c r="D196" s="230"/>
      <c r="E196" s="231"/>
      <c r="F196" s="230"/>
      <c r="G196" s="231"/>
      <c r="H196" s="230"/>
      <c r="I196" s="231"/>
      <c r="L196"/>
      <c r="M196"/>
    </row>
    <row r="197" spans="1:9" s="6" customFormat="1" ht="31.5" customHeight="1" thickBot="1">
      <c r="A197" s="1"/>
      <c r="B197" s="2" t="s">
        <v>79</v>
      </c>
      <c r="C197" s="3"/>
      <c r="D197" s="4"/>
      <c r="E197" s="4"/>
      <c r="F197" s="4"/>
      <c r="G197" s="4"/>
      <c r="H197" s="3"/>
      <c r="I197" s="5"/>
    </row>
    <row r="198" spans="1:9" ht="18.75" customHeight="1" thickBot="1">
      <c r="A198" s="7"/>
      <c r="B198" s="127" t="s">
        <v>192</v>
      </c>
      <c r="C198" s="112"/>
      <c r="D198" s="112"/>
      <c r="E198" s="10"/>
      <c r="F198" s="10"/>
      <c r="G198" s="112"/>
      <c r="H198" s="122"/>
      <c r="I198" s="123"/>
    </row>
    <row r="199" spans="1:9" ht="15">
      <c r="A199" s="7" t="s">
        <v>3</v>
      </c>
      <c r="B199" s="23" t="s">
        <v>193</v>
      </c>
      <c r="C199" s="128"/>
      <c r="D199" s="23" t="s">
        <v>193</v>
      </c>
      <c r="E199" s="93"/>
      <c r="F199" s="23" t="s">
        <v>193</v>
      </c>
      <c r="G199" s="83"/>
      <c r="H199" s="104" t="s">
        <v>193</v>
      </c>
      <c r="I199" s="124"/>
    </row>
    <row r="200" spans="1:9" ht="15">
      <c r="A200" s="7" t="s">
        <v>8</v>
      </c>
      <c r="B200" s="23" t="s">
        <v>194</v>
      </c>
      <c r="C200" s="129"/>
      <c r="D200" s="23" t="s">
        <v>195</v>
      </c>
      <c r="E200" s="130"/>
      <c r="F200" s="23" t="s">
        <v>196</v>
      </c>
      <c r="G200" s="131"/>
      <c r="H200" s="23" t="s">
        <v>197</v>
      </c>
      <c r="I200" s="131"/>
    </row>
    <row r="201" spans="1:9" ht="15">
      <c r="A201" s="7" t="s">
        <v>13</v>
      </c>
      <c r="B201" s="126"/>
      <c r="C201" s="128"/>
      <c r="D201" s="23"/>
      <c r="E201" s="93"/>
      <c r="F201" s="89"/>
      <c r="G201" s="19"/>
      <c r="H201" s="89"/>
      <c r="I201" s="19"/>
    </row>
    <row r="202" spans="1:9" ht="15">
      <c r="A202" s="7" t="s">
        <v>17</v>
      </c>
      <c r="B202" s="33" t="s">
        <v>198</v>
      </c>
      <c r="C202" s="132"/>
      <c r="D202" s="33" t="s">
        <v>199</v>
      </c>
      <c r="E202" s="75"/>
      <c r="F202" s="33" t="s">
        <v>200</v>
      </c>
      <c r="G202" s="63"/>
      <c r="H202" s="33" t="s">
        <v>201</v>
      </c>
      <c r="I202" s="63"/>
    </row>
    <row r="203" spans="1:9" ht="15" customHeight="1">
      <c r="A203" s="7" t="s">
        <v>22</v>
      </c>
      <c r="B203" s="42"/>
      <c r="C203" s="69"/>
      <c r="D203" s="133"/>
      <c r="E203" s="134"/>
      <c r="F203" s="43"/>
      <c r="G203" s="44"/>
      <c r="H203" s="43"/>
      <c r="I203" s="44"/>
    </row>
    <row r="204" spans="1:9" ht="15" customHeight="1">
      <c r="A204" s="7"/>
      <c r="B204" s="42" t="s">
        <v>23</v>
      </c>
      <c r="C204" s="69" t="s">
        <v>24</v>
      </c>
      <c r="D204" s="43" t="s">
        <v>23</v>
      </c>
      <c r="E204" s="134" t="s">
        <v>24</v>
      </c>
      <c r="F204" s="43" t="s">
        <v>23</v>
      </c>
      <c r="G204" s="44" t="s">
        <v>24</v>
      </c>
      <c r="H204" s="43" t="s">
        <v>23</v>
      </c>
      <c r="I204" s="44" t="s">
        <v>24</v>
      </c>
    </row>
    <row r="205" spans="1:9" ht="15" customHeight="1" thickBot="1">
      <c r="A205" s="7"/>
      <c r="B205" s="47"/>
      <c r="C205" s="70"/>
      <c r="D205" s="135"/>
      <c r="E205" s="136"/>
      <c r="F205" s="48"/>
      <c r="G205" s="49"/>
      <c r="H205" s="48"/>
      <c r="I205" s="49"/>
    </row>
    <row r="206" spans="1:9" ht="13.5" thickBot="1">
      <c r="A206" s="50"/>
      <c r="B206" s="51">
        <f>I194+1</f>
        <v>131</v>
      </c>
      <c r="C206" s="52">
        <f aca="true" t="shared" si="14" ref="C206:I206">B206+1</f>
        <v>132</v>
      </c>
      <c r="D206" s="51">
        <f t="shared" si="14"/>
        <v>133</v>
      </c>
      <c r="E206" s="52">
        <f t="shared" si="14"/>
        <v>134</v>
      </c>
      <c r="F206" s="51">
        <f t="shared" si="14"/>
        <v>135</v>
      </c>
      <c r="G206" s="52">
        <f t="shared" si="14"/>
        <v>136</v>
      </c>
      <c r="H206" s="51">
        <f t="shared" si="14"/>
        <v>137</v>
      </c>
      <c r="I206" s="52">
        <f t="shared" si="14"/>
        <v>138</v>
      </c>
    </row>
    <row r="207" spans="1:9" ht="24.75" customHeight="1" thickBot="1">
      <c r="A207" s="53" t="s">
        <v>0</v>
      </c>
      <c r="B207" s="54">
        <v>1016.06</v>
      </c>
      <c r="C207" s="55">
        <f>B207/$H$333</f>
        <v>0.0018780625306137537</v>
      </c>
      <c r="D207" s="54">
        <v>-67651.41</v>
      </c>
      <c r="E207" s="55">
        <f>D207/$H$333</f>
        <v>-0.1250453499440866</v>
      </c>
      <c r="F207" s="54">
        <v>36046.11</v>
      </c>
      <c r="G207" s="55">
        <f>F207/$H$333</f>
        <v>0.06662682180715877</v>
      </c>
      <c r="H207" s="54">
        <v>0</v>
      </c>
      <c r="I207" s="56">
        <f>H207/$H$333</f>
        <v>0</v>
      </c>
    </row>
    <row r="208" spans="1:9" s="6" customFormat="1" ht="31.5" customHeight="1" thickBot="1">
      <c r="A208" s="1"/>
      <c r="B208" s="2" t="s">
        <v>79</v>
      </c>
      <c r="C208" s="3"/>
      <c r="D208" s="4"/>
      <c r="E208" s="4"/>
      <c r="F208" s="4"/>
      <c r="G208" s="4"/>
      <c r="H208" s="3"/>
      <c r="I208" s="5"/>
    </row>
    <row r="209" spans="1:9" ht="18.75" customHeight="1" thickBot="1">
      <c r="A209" s="7"/>
      <c r="B209" s="58" t="s">
        <v>202</v>
      </c>
      <c r="C209" s="112"/>
      <c r="D209" s="112"/>
      <c r="E209" s="10"/>
      <c r="F209" s="127"/>
      <c r="G209" s="112"/>
      <c r="H209" s="122"/>
      <c r="I209" s="123"/>
    </row>
    <row r="210" spans="1:9" ht="15">
      <c r="A210" s="7" t="s">
        <v>3</v>
      </c>
      <c r="B210" s="104" t="s">
        <v>203</v>
      </c>
      <c r="C210" s="124"/>
      <c r="D210" s="74" t="s">
        <v>204</v>
      </c>
      <c r="E210" s="116"/>
      <c r="F210" s="87"/>
      <c r="G210" s="14"/>
      <c r="H210" s="137"/>
      <c r="I210" s="59"/>
    </row>
    <row r="211" spans="1:9" ht="15">
      <c r="A211" s="7" t="s">
        <v>8</v>
      </c>
      <c r="B211" s="138" t="s">
        <v>318</v>
      </c>
      <c r="C211" s="83"/>
      <c r="D211" s="113" t="s">
        <v>205</v>
      </c>
      <c r="E211" s="118"/>
      <c r="F211" s="20"/>
      <c r="G211" s="21"/>
      <c r="H211" s="15"/>
      <c r="I211" s="24"/>
    </row>
    <row r="212" spans="1:9" ht="15">
      <c r="A212" s="7" t="s">
        <v>13</v>
      </c>
      <c r="B212" s="89" t="s">
        <v>206</v>
      </c>
      <c r="C212" s="19"/>
      <c r="D212" s="74" t="s">
        <v>207</v>
      </c>
      <c r="E212" s="119"/>
      <c r="F212" s="25"/>
      <c r="G212" s="26"/>
      <c r="H212" s="27"/>
      <c r="I212" s="30"/>
    </row>
    <row r="213" spans="1:9" ht="15">
      <c r="A213" s="7" t="s">
        <v>17</v>
      </c>
      <c r="B213" s="33" t="s">
        <v>208</v>
      </c>
      <c r="C213" s="63"/>
      <c r="D213" s="31" t="s">
        <v>209</v>
      </c>
      <c r="E213" s="121"/>
      <c r="F213" s="31"/>
      <c r="G213" s="75"/>
      <c r="H213" s="33"/>
      <c r="I213" s="67"/>
    </row>
    <row r="214" spans="1:9" ht="15" customHeight="1">
      <c r="A214" s="7" t="s">
        <v>22</v>
      </c>
      <c r="B214" s="43"/>
      <c r="C214" s="44"/>
      <c r="D214" s="42"/>
      <c r="E214" s="41"/>
      <c r="F214" s="37"/>
      <c r="G214" s="36"/>
      <c r="H214" s="38"/>
      <c r="I214" s="39"/>
    </row>
    <row r="215" spans="1:9" ht="15" customHeight="1">
      <c r="A215" s="7"/>
      <c r="B215" s="43" t="s">
        <v>23</v>
      </c>
      <c r="C215" s="44" t="s">
        <v>24</v>
      </c>
      <c r="D215" s="42" t="s">
        <v>23</v>
      </c>
      <c r="E215" s="41" t="s">
        <v>24</v>
      </c>
      <c r="F215" s="42"/>
      <c r="G215" s="41"/>
      <c r="H215" s="42"/>
      <c r="I215" s="44"/>
    </row>
    <row r="216" spans="1:9" ht="15" customHeight="1" thickBot="1">
      <c r="A216" s="7"/>
      <c r="B216" s="48"/>
      <c r="C216" s="49"/>
      <c r="D216" s="47"/>
      <c r="E216" s="46"/>
      <c r="F216" s="47"/>
      <c r="G216" s="46"/>
      <c r="H216" s="48"/>
      <c r="I216" s="49"/>
    </row>
    <row r="217" spans="1:9" ht="13.5" thickBot="1">
      <c r="A217" s="50"/>
      <c r="B217" s="51">
        <f>I206+1</f>
        <v>139</v>
      </c>
      <c r="C217" s="52">
        <f>B217+1</f>
        <v>140</v>
      </c>
      <c r="D217" s="51">
        <f>C217+1</f>
        <v>141</v>
      </c>
      <c r="E217" s="52">
        <f>D217+1</f>
        <v>142</v>
      </c>
      <c r="F217" s="51"/>
      <c r="G217" s="52"/>
      <c r="H217" s="51"/>
      <c r="I217" s="52"/>
    </row>
    <row r="218" spans="1:9" ht="24.75" customHeight="1">
      <c r="A218" s="53" t="s">
        <v>0</v>
      </c>
      <c r="B218" s="54">
        <v>0</v>
      </c>
      <c r="C218" s="55">
        <f>B218/$H$333</f>
        <v>0</v>
      </c>
      <c r="D218" s="54">
        <v>796.43</v>
      </c>
      <c r="E218" s="55">
        <f>D218/$H$333</f>
        <v>0.001472103361274641</v>
      </c>
      <c r="F218" s="54"/>
      <c r="G218" s="55"/>
      <c r="H218" s="54"/>
      <c r="I218" s="56"/>
    </row>
    <row r="219" spans="1:9" ht="24.75" customHeight="1" thickBot="1">
      <c r="A219" s="229"/>
      <c r="B219" s="230"/>
      <c r="C219" s="231"/>
      <c r="D219" s="230"/>
      <c r="E219" s="231"/>
      <c r="F219" s="230"/>
      <c r="G219" s="231"/>
      <c r="H219" s="230"/>
      <c r="I219" s="231"/>
    </row>
    <row r="220" spans="1:9" s="6" customFormat="1" ht="31.5" customHeight="1" thickBot="1">
      <c r="A220" s="1"/>
      <c r="B220" s="2" t="s">
        <v>79</v>
      </c>
      <c r="C220" s="3"/>
      <c r="D220" s="4"/>
      <c r="E220" s="4"/>
      <c r="F220" s="4"/>
      <c r="G220" s="4"/>
      <c r="H220" s="3"/>
      <c r="I220" s="5"/>
    </row>
    <row r="221" spans="1:9" ht="18.75" customHeight="1" thickBot="1">
      <c r="A221" s="7"/>
      <c r="B221" s="127" t="s">
        <v>210</v>
      </c>
      <c r="C221" s="10"/>
      <c r="D221" s="58"/>
      <c r="E221" s="112"/>
      <c r="F221" s="8"/>
      <c r="G221" s="112"/>
      <c r="H221" s="139"/>
      <c r="I221" s="115"/>
    </row>
    <row r="222" spans="1:9" ht="15">
      <c r="A222" s="7" t="s">
        <v>3</v>
      </c>
      <c r="B222" s="104" t="s">
        <v>211</v>
      </c>
      <c r="C222" s="124"/>
      <c r="D222" s="23" t="s">
        <v>211</v>
      </c>
      <c r="E222" s="30"/>
      <c r="F222" s="87" t="s">
        <v>211</v>
      </c>
      <c r="G222" s="14"/>
      <c r="H222" s="245" t="s">
        <v>211</v>
      </c>
      <c r="I222" s="246"/>
    </row>
    <row r="223" spans="1:9" ht="15">
      <c r="A223" s="7" t="s">
        <v>8</v>
      </c>
      <c r="B223" s="23" t="s">
        <v>83</v>
      </c>
      <c r="C223" s="83"/>
      <c r="D223" s="23" t="s">
        <v>84</v>
      </c>
      <c r="E223" s="83"/>
      <c r="F223" s="20" t="s">
        <v>89</v>
      </c>
      <c r="G223" s="21"/>
      <c r="H223" s="243" t="s">
        <v>65</v>
      </c>
      <c r="I223" s="244"/>
    </row>
    <row r="224" spans="1:9" ht="15">
      <c r="A224" s="7" t="s">
        <v>13</v>
      </c>
      <c r="B224" s="89"/>
      <c r="C224" s="19"/>
      <c r="D224" s="27"/>
      <c r="E224" s="30"/>
      <c r="F224" s="62"/>
      <c r="G224" s="26"/>
      <c r="H224" s="89"/>
      <c r="I224" s="30"/>
    </row>
    <row r="225" spans="1:9" ht="15">
      <c r="A225" s="7" t="s">
        <v>17</v>
      </c>
      <c r="B225" s="33" t="s">
        <v>212</v>
      </c>
      <c r="C225" s="63"/>
      <c r="D225" s="33" t="s">
        <v>213</v>
      </c>
      <c r="E225" s="63"/>
      <c r="F225" s="33" t="s">
        <v>214</v>
      </c>
      <c r="G225" s="75"/>
      <c r="H225" s="239" t="s">
        <v>215</v>
      </c>
      <c r="I225" s="240"/>
    </row>
    <row r="226" spans="1:9" ht="15" customHeight="1">
      <c r="A226" s="7" t="s">
        <v>22</v>
      </c>
      <c r="B226" s="43"/>
      <c r="C226" s="44"/>
      <c r="D226" s="38"/>
      <c r="E226" s="39"/>
      <c r="F226" s="37"/>
      <c r="G226" s="36"/>
      <c r="H226" s="38"/>
      <c r="I226" s="39"/>
    </row>
    <row r="227" spans="1:9" ht="15" customHeight="1">
      <c r="A227" s="7"/>
      <c r="B227" s="43" t="s">
        <v>23</v>
      </c>
      <c r="C227" s="44" t="s">
        <v>24</v>
      </c>
      <c r="D227" s="43" t="s">
        <v>23</v>
      </c>
      <c r="E227" s="44" t="s">
        <v>24</v>
      </c>
      <c r="F227" s="43" t="s">
        <v>23</v>
      </c>
      <c r="G227" s="44" t="s">
        <v>24</v>
      </c>
      <c r="H227" s="42" t="s">
        <v>23</v>
      </c>
      <c r="I227" s="44" t="s">
        <v>24</v>
      </c>
    </row>
    <row r="228" spans="1:9" ht="15" customHeight="1" thickBot="1">
      <c r="A228" s="7"/>
      <c r="B228" s="48"/>
      <c r="C228" s="49"/>
      <c r="D228" s="48"/>
      <c r="E228" s="49"/>
      <c r="F228" s="47"/>
      <c r="G228" s="46"/>
      <c r="H228" s="48"/>
      <c r="I228" s="49"/>
    </row>
    <row r="229" spans="1:9" ht="13.5" thickBot="1">
      <c r="A229" s="50"/>
      <c r="B229" s="51">
        <f>E217+1</f>
        <v>143</v>
      </c>
      <c r="C229" s="52">
        <f aca="true" t="shared" si="15" ref="C229:I229">B229+1</f>
        <v>144</v>
      </c>
      <c r="D229" s="51">
        <f t="shared" si="15"/>
        <v>145</v>
      </c>
      <c r="E229" s="52">
        <f t="shared" si="15"/>
        <v>146</v>
      </c>
      <c r="F229" s="51">
        <f t="shared" si="15"/>
        <v>147</v>
      </c>
      <c r="G229" s="52">
        <f t="shared" si="15"/>
        <v>148</v>
      </c>
      <c r="H229" s="51">
        <f t="shared" si="15"/>
        <v>149</v>
      </c>
      <c r="I229" s="52">
        <f t="shared" si="15"/>
        <v>150</v>
      </c>
    </row>
    <row r="230" spans="1:9" ht="24.75" customHeight="1" thickBot="1">
      <c r="A230" s="53" t="s">
        <v>0</v>
      </c>
      <c r="B230" s="54">
        <v>2009229.87</v>
      </c>
      <c r="C230" s="55">
        <f>B230/$H$333</f>
        <v>3.713815457981757</v>
      </c>
      <c r="D230" s="54">
        <v>4501804.03</v>
      </c>
      <c r="E230" s="55">
        <f>D230/$H$333</f>
        <v>8.32103366819774</v>
      </c>
      <c r="F230" s="54">
        <v>1804383.58</v>
      </c>
      <c r="G230" s="55">
        <f>F230/$H$333</f>
        <v>3.335182166853045</v>
      </c>
      <c r="H230" s="54">
        <f>B230+D230+F230</f>
        <v>8315417.48</v>
      </c>
      <c r="I230" s="56">
        <f>H230/$H$333</f>
        <v>15.370031293032541</v>
      </c>
    </row>
    <row r="231" spans="1:9" s="6" customFormat="1" ht="31.5" customHeight="1" thickBot="1">
      <c r="A231" s="1"/>
      <c r="B231" s="2" t="s">
        <v>79</v>
      </c>
      <c r="C231" s="3"/>
      <c r="D231" s="4"/>
      <c r="E231" s="4"/>
      <c r="F231" s="4"/>
      <c r="G231" s="4"/>
      <c r="H231" s="3"/>
      <c r="I231" s="5"/>
    </row>
    <row r="232" spans="1:9" ht="18.75" customHeight="1" thickBot="1">
      <c r="A232" s="7"/>
      <c r="B232" s="58" t="s">
        <v>216</v>
      </c>
      <c r="C232" s="112"/>
      <c r="D232" s="139"/>
      <c r="E232" s="112"/>
      <c r="F232" s="8"/>
      <c r="G232" s="112"/>
      <c r="H232" s="139"/>
      <c r="I232" s="115"/>
    </row>
    <row r="233" spans="1:9" ht="15">
      <c r="A233" s="7" t="s">
        <v>3</v>
      </c>
      <c r="B233" s="87" t="s">
        <v>217</v>
      </c>
      <c r="C233" s="14"/>
      <c r="D233" s="140" t="s">
        <v>218</v>
      </c>
      <c r="E233" s="19"/>
      <c r="F233" s="87" t="s">
        <v>219</v>
      </c>
      <c r="G233" s="14"/>
      <c r="H233" s="245" t="s">
        <v>220</v>
      </c>
      <c r="I233" s="246"/>
    </row>
    <row r="234" spans="1:9" ht="15">
      <c r="A234" s="7" t="s">
        <v>8</v>
      </c>
      <c r="B234" s="20" t="s">
        <v>221</v>
      </c>
      <c r="C234" s="21"/>
      <c r="D234" s="18" t="s">
        <v>222</v>
      </c>
      <c r="E234" s="61"/>
      <c r="F234" s="20" t="s">
        <v>223</v>
      </c>
      <c r="G234" s="21"/>
      <c r="H234" s="243" t="s">
        <v>65</v>
      </c>
      <c r="I234" s="244"/>
    </row>
    <row r="235" spans="1:9" ht="15">
      <c r="A235" s="7" t="s">
        <v>13</v>
      </c>
      <c r="B235" s="62"/>
      <c r="C235" s="26"/>
      <c r="D235" s="27"/>
      <c r="E235" s="30"/>
      <c r="F235" s="62"/>
      <c r="G235" s="26"/>
      <c r="H235" s="251"/>
      <c r="I235" s="252"/>
    </row>
    <row r="236" spans="1:9" ht="15">
      <c r="A236" s="7" t="s">
        <v>17</v>
      </c>
      <c r="B236" s="33" t="s">
        <v>224</v>
      </c>
      <c r="C236" s="75"/>
      <c r="D236" s="33" t="s">
        <v>225</v>
      </c>
      <c r="E236" s="121"/>
      <c r="F236" s="33" t="s">
        <v>226</v>
      </c>
      <c r="G236" s="75"/>
      <c r="H236" s="239" t="s">
        <v>227</v>
      </c>
      <c r="I236" s="240"/>
    </row>
    <row r="237" spans="1:9" ht="15" customHeight="1">
      <c r="A237" s="7" t="s">
        <v>22</v>
      </c>
      <c r="B237" s="37"/>
      <c r="C237" s="36"/>
      <c r="D237" s="38"/>
      <c r="E237" s="39"/>
      <c r="F237" s="37"/>
      <c r="G237" s="36"/>
      <c r="H237" s="38"/>
      <c r="I237" s="141"/>
    </row>
    <row r="238" spans="1:9" ht="15" customHeight="1">
      <c r="A238" s="7"/>
      <c r="B238" s="42" t="s">
        <v>23</v>
      </c>
      <c r="C238" s="41" t="s">
        <v>24</v>
      </c>
      <c r="D238" s="42" t="s">
        <v>23</v>
      </c>
      <c r="E238" s="44" t="s">
        <v>24</v>
      </c>
      <c r="F238" s="42" t="s">
        <v>23</v>
      </c>
      <c r="G238" s="41" t="s">
        <v>24</v>
      </c>
      <c r="H238" s="42" t="s">
        <v>23</v>
      </c>
      <c r="I238" s="44" t="s">
        <v>24</v>
      </c>
    </row>
    <row r="239" spans="1:9" ht="15" customHeight="1" thickBot="1">
      <c r="A239" s="7"/>
      <c r="B239" s="47"/>
      <c r="C239" s="46"/>
      <c r="D239" s="48"/>
      <c r="E239" s="49"/>
      <c r="F239" s="47"/>
      <c r="G239" s="46"/>
      <c r="H239" s="48"/>
      <c r="I239" s="49"/>
    </row>
    <row r="240" spans="1:9" ht="13.5" thickBot="1">
      <c r="A240" s="50"/>
      <c r="B240" s="51">
        <f>I229+1</f>
        <v>151</v>
      </c>
      <c r="C240" s="52">
        <f aca="true" t="shared" si="16" ref="C240:I240">B240+1</f>
        <v>152</v>
      </c>
      <c r="D240" s="51">
        <f t="shared" si="16"/>
        <v>153</v>
      </c>
      <c r="E240" s="52">
        <f t="shared" si="16"/>
        <v>154</v>
      </c>
      <c r="F240" s="51">
        <f t="shared" si="16"/>
        <v>155</v>
      </c>
      <c r="G240" s="52">
        <f t="shared" si="16"/>
        <v>156</v>
      </c>
      <c r="H240" s="51">
        <f t="shared" si="16"/>
        <v>157</v>
      </c>
      <c r="I240" s="52">
        <f t="shared" si="16"/>
        <v>158</v>
      </c>
    </row>
    <row r="241" spans="1:9" ht="24.75" customHeight="1">
      <c r="A241" s="53" t="s">
        <v>0</v>
      </c>
      <c r="B241" s="54">
        <v>11070260.1</v>
      </c>
      <c r="C241" s="55">
        <f>B241/$H$333</f>
        <v>20.462020646377642</v>
      </c>
      <c r="D241" s="54">
        <v>45129.69</v>
      </c>
      <c r="E241" s="55">
        <f>D241/$H$333</f>
        <v>0.08341670748500504</v>
      </c>
      <c r="F241" s="54">
        <v>217729.94</v>
      </c>
      <c r="G241" s="55">
        <f>F241/$H$333</f>
        <v>0.402447141021968</v>
      </c>
      <c r="H241" s="54">
        <f>B241+D241+F241</f>
        <v>11333119.729999999</v>
      </c>
      <c r="I241" s="56">
        <f>H241/$H$333</f>
        <v>20.94788449488461</v>
      </c>
    </row>
    <row r="242" spans="1:9" ht="24.75" customHeight="1" thickBot="1">
      <c r="A242" s="229"/>
      <c r="B242" s="230"/>
      <c r="C242" s="231"/>
      <c r="D242" s="230"/>
      <c r="E242" s="231"/>
      <c r="F242" s="230"/>
      <c r="G242" s="231"/>
      <c r="H242" s="230"/>
      <c r="I242" s="231"/>
    </row>
    <row r="243" spans="1:9" s="6" customFormat="1" ht="31.5" customHeight="1" thickBot="1">
      <c r="A243" s="1"/>
      <c r="B243" s="2" t="s">
        <v>79</v>
      </c>
      <c r="C243" s="3"/>
      <c r="D243" s="4"/>
      <c r="E243" s="4"/>
      <c r="F243" s="4"/>
      <c r="G243" s="4"/>
      <c r="H243" s="3"/>
      <c r="I243" s="5"/>
    </row>
    <row r="244" spans="1:9" ht="18.75" customHeight="1" thickBot="1">
      <c r="A244" s="7"/>
      <c r="B244" s="127" t="s">
        <v>228</v>
      </c>
      <c r="C244" s="10"/>
      <c r="D244" s="127"/>
      <c r="E244" s="10"/>
      <c r="F244" s="10"/>
      <c r="G244" s="112"/>
      <c r="H244" s="122"/>
      <c r="I244" s="142"/>
    </row>
    <row r="245" spans="1:9" ht="15">
      <c r="A245" s="7" t="s">
        <v>3</v>
      </c>
      <c r="B245" s="23" t="s">
        <v>229</v>
      </c>
      <c r="C245" s="30"/>
      <c r="D245" s="15" t="s">
        <v>229</v>
      </c>
      <c r="E245" s="59"/>
      <c r="F245" s="18" t="s">
        <v>229</v>
      </c>
      <c r="G245" s="19"/>
      <c r="H245" s="143" t="s">
        <v>229</v>
      </c>
      <c r="I245" s="59"/>
    </row>
    <row r="246" spans="1:9" ht="15">
      <c r="A246" s="7" t="s">
        <v>8</v>
      </c>
      <c r="B246" s="23" t="s">
        <v>83</v>
      </c>
      <c r="C246" s="83"/>
      <c r="D246" s="18" t="s">
        <v>84</v>
      </c>
      <c r="E246" s="61"/>
      <c r="F246" s="15" t="s">
        <v>89</v>
      </c>
      <c r="G246" s="24"/>
      <c r="H246" s="20" t="s">
        <v>90</v>
      </c>
      <c r="I246" s="61"/>
    </row>
    <row r="247" spans="1:9" ht="15">
      <c r="A247" s="7" t="s">
        <v>13</v>
      </c>
      <c r="B247" s="27"/>
      <c r="C247" s="30"/>
      <c r="D247" s="89"/>
      <c r="E247" s="30"/>
      <c r="F247" s="27"/>
      <c r="G247" s="30"/>
      <c r="H247" s="62"/>
      <c r="I247" s="30"/>
    </row>
    <row r="248" spans="1:9" ht="15">
      <c r="A248" s="7" t="s">
        <v>17</v>
      </c>
      <c r="B248" s="144" t="s">
        <v>230</v>
      </c>
      <c r="C248" s="121"/>
      <c r="D248" s="33" t="s">
        <v>231</v>
      </c>
      <c r="E248" s="121"/>
      <c r="F248" s="33" t="s">
        <v>232</v>
      </c>
      <c r="G248" s="67"/>
      <c r="H248" s="33" t="s">
        <v>233</v>
      </c>
      <c r="I248" s="121"/>
    </row>
    <row r="249" spans="1:9" ht="15" customHeight="1">
      <c r="A249" s="7" t="s">
        <v>22</v>
      </c>
      <c r="B249" s="38"/>
      <c r="C249" s="145"/>
      <c r="D249" s="42"/>
      <c r="E249" s="146"/>
      <c r="F249" s="38"/>
      <c r="G249" s="39"/>
      <c r="H249" s="37"/>
      <c r="I249" s="81"/>
    </row>
    <row r="250" spans="1:9" ht="15" customHeight="1">
      <c r="A250" s="7"/>
      <c r="B250" s="42" t="s">
        <v>23</v>
      </c>
      <c r="C250" s="41" t="s">
        <v>24</v>
      </c>
      <c r="D250" s="42" t="s">
        <v>23</v>
      </c>
      <c r="E250" s="41" t="s">
        <v>24</v>
      </c>
      <c r="F250" s="42" t="s">
        <v>23</v>
      </c>
      <c r="G250" s="44" t="s">
        <v>24</v>
      </c>
      <c r="H250" s="42" t="s">
        <v>23</v>
      </c>
      <c r="I250" s="44" t="s">
        <v>24</v>
      </c>
    </row>
    <row r="251" spans="1:9" ht="15" customHeight="1" thickBot="1">
      <c r="A251" s="7"/>
      <c r="B251" s="48"/>
      <c r="C251" s="46"/>
      <c r="D251" s="47"/>
      <c r="E251" s="46"/>
      <c r="F251" s="48"/>
      <c r="G251" s="49"/>
      <c r="H251" s="47"/>
      <c r="I251" s="49"/>
    </row>
    <row r="252" spans="1:9" ht="13.5" thickBot="1">
      <c r="A252" s="50"/>
      <c r="B252" s="51">
        <f>I240+1</f>
        <v>159</v>
      </c>
      <c r="C252" s="52">
        <f aca="true" t="shared" si="17" ref="C252:I252">B252+1</f>
        <v>160</v>
      </c>
      <c r="D252" s="51">
        <f t="shared" si="17"/>
        <v>161</v>
      </c>
      <c r="E252" s="52">
        <f t="shared" si="17"/>
        <v>162</v>
      </c>
      <c r="F252" s="51">
        <f t="shared" si="17"/>
        <v>163</v>
      </c>
      <c r="G252" s="52">
        <f t="shared" si="17"/>
        <v>164</v>
      </c>
      <c r="H252" s="51">
        <f t="shared" si="17"/>
        <v>165</v>
      </c>
      <c r="I252" s="52">
        <f t="shared" si="17"/>
        <v>166</v>
      </c>
    </row>
    <row r="253" spans="1:9" ht="24.75" customHeight="1" thickBot="1">
      <c r="A253" s="53" t="s">
        <v>0</v>
      </c>
      <c r="B253" s="54">
        <v>31222386.91</v>
      </c>
      <c r="C253" s="55">
        <f>B253/$H$333</f>
        <v>57.71076016376625</v>
      </c>
      <c r="D253" s="54">
        <v>57072194.49</v>
      </c>
      <c r="E253" s="55">
        <f>D253/$H$333</f>
        <v>105.49096511187305</v>
      </c>
      <c r="F253" s="54">
        <v>40572274.81</v>
      </c>
      <c r="G253" s="55">
        <f>F253/$H$333</f>
        <v>74.99288339509995</v>
      </c>
      <c r="H253" s="54">
        <v>1580189.99</v>
      </c>
      <c r="I253" s="56">
        <f>H253/$H$333</f>
        <v>2.9207877600436216</v>
      </c>
    </row>
    <row r="254" spans="1:9" s="6" customFormat="1" ht="31.5" customHeight="1" thickBot="1">
      <c r="A254" s="1"/>
      <c r="B254" s="2" t="s">
        <v>79</v>
      </c>
      <c r="C254" s="3"/>
      <c r="D254" s="4"/>
      <c r="E254" s="4"/>
      <c r="F254" s="4"/>
      <c r="G254" s="4"/>
      <c r="H254" s="3"/>
      <c r="I254" s="5"/>
    </row>
    <row r="255" spans="1:9" ht="18.75" customHeight="1" thickBot="1">
      <c r="A255" s="7"/>
      <c r="B255" s="58" t="s">
        <v>228</v>
      </c>
      <c r="C255" s="10"/>
      <c r="D255" s="10"/>
      <c r="E255" s="115"/>
      <c r="F255" s="9" t="s">
        <v>234</v>
      </c>
      <c r="G255" s="106"/>
      <c r="H255" s="9"/>
      <c r="I255" s="11"/>
    </row>
    <row r="256" spans="1:9" ht="15">
      <c r="A256" s="7" t="s">
        <v>3</v>
      </c>
      <c r="B256" s="143" t="s">
        <v>235</v>
      </c>
      <c r="C256" s="59"/>
      <c r="D256" s="245" t="s">
        <v>229</v>
      </c>
      <c r="E256" s="246"/>
      <c r="F256" s="147" t="s">
        <v>236</v>
      </c>
      <c r="G256" s="107"/>
      <c r="H256" s="143" t="s">
        <v>236</v>
      </c>
      <c r="I256" s="59"/>
    </row>
    <row r="257" spans="1:9" ht="15">
      <c r="A257" s="7" t="s">
        <v>8</v>
      </c>
      <c r="B257" s="18" t="s">
        <v>237</v>
      </c>
      <c r="C257" s="61"/>
      <c r="D257" s="247" t="s">
        <v>238</v>
      </c>
      <c r="E257" s="248"/>
      <c r="F257" s="89" t="s">
        <v>239</v>
      </c>
      <c r="G257" s="108"/>
      <c r="H257" s="18" t="s">
        <v>239</v>
      </c>
      <c r="I257" s="61"/>
    </row>
    <row r="258" spans="1:9" ht="15">
      <c r="A258" s="7" t="s">
        <v>13</v>
      </c>
      <c r="B258" s="23" t="s">
        <v>240</v>
      </c>
      <c r="C258" s="30"/>
      <c r="D258" s="247" t="s">
        <v>241</v>
      </c>
      <c r="E258" s="248"/>
      <c r="F258" s="89" t="s">
        <v>83</v>
      </c>
      <c r="G258" s="148"/>
      <c r="H258" s="89" t="s">
        <v>84</v>
      </c>
      <c r="I258" s="148"/>
    </row>
    <row r="259" spans="1:9" ht="15">
      <c r="A259" s="7" t="s">
        <v>17</v>
      </c>
      <c r="B259" s="33" t="s">
        <v>242</v>
      </c>
      <c r="C259" s="121"/>
      <c r="D259" s="249" t="s">
        <v>243</v>
      </c>
      <c r="E259" s="250"/>
      <c r="F259" s="144" t="s">
        <v>244</v>
      </c>
      <c r="G259" s="149"/>
      <c r="H259" s="33" t="s">
        <v>245</v>
      </c>
      <c r="I259" s="121"/>
    </row>
    <row r="260" spans="1:9" ht="15" customHeight="1">
      <c r="A260" s="7" t="s">
        <v>22</v>
      </c>
      <c r="B260" s="37"/>
      <c r="C260" s="81"/>
      <c r="D260" s="42"/>
      <c r="E260" s="150"/>
      <c r="F260" s="42"/>
      <c r="G260" s="150"/>
      <c r="H260" s="37"/>
      <c r="I260" s="81"/>
    </row>
    <row r="261" spans="1:9" ht="15" customHeight="1">
      <c r="A261" s="7"/>
      <c r="B261" s="42" t="s">
        <v>23</v>
      </c>
      <c r="C261" s="44" t="s">
        <v>24</v>
      </c>
      <c r="D261" s="42" t="s">
        <v>23</v>
      </c>
      <c r="E261" s="44" t="s">
        <v>24</v>
      </c>
      <c r="F261" s="42" t="s">
        <v>23</v>
      </c>
      <c r="G261" s="44" t="s">
        <v>24</v>
      </c>
      <c r="H261" s="42" t="s">
        <v>23</v>
      </c>
      <c r="I261" s="44" t="s">
        <v>24</v>
      </c>
    </row>
    <row r="262" spans="1:9" ht="15" customHeight="1" thickBot="1">
      <c r="A262" s="7"/>
      <c r="B262" s="47"/>
      <c r="C262" s="49"/>
      <c r="D262" s="47"/>
      <c r="E262" s="49"/>
      <c r="F262" s="47"/>
      <c r="G262" s="49"/>
      <c r="H262" s="47"/>
      <c r="I262" s="49"/>
    </row>
    <row r="263" spans="1:9" ht="13.5" thickBot="1">
      <c r="A263" s="50"/>
      <c r="B263" s="51">
        <f>I252+1</f>
        <v>167</v>
      </c>
      <c r="C263" s="52">
        <f aca="true" t="shared" si="18" ref="C263:I263">B263+1</f>
        <v>168</v>
      </c>
      <c r="D263" s="51">
        <f t="shared" si="18"/>
        <v>169</v>
      </c>
      <c r="E263" s="52">
        <f t="shared" si="18"/>
        <v>170</v>
      </c>
      <c r="F263" s="51">
        <f t="shared" si="18"/>
        <v>171</v>
      </c>
      <c r="G263" s="52">
        <f t="shared" si="18"/>
        <v>172</v>
      </c>
      <c r="H263" s="51">
        <f t="shared" si="18"/>
        <v>173</v>
      </c>
      <c r="I263" s="52">
        <f t="shared" si="18"/>
        <v>174</v>
      </c>
    </row>
    <row r="264" spans="1:9" ht="24.75" customHeight="1">
      <c r="A264" s="53" t="s">
        <v>0</v>
      </c>
      <c r="B264" s="54">
        <v>10752</v>
      </c>
      <c r="C264" s="55">
        <f>B264/$H$333</f>
        <v>0.019873755810837036</v>
      </c>
      <c r="D264" s="54">
        <f>B253+D253+F253+H253+B264</f>
        <v>130457798.2</v>
      </c>
      <c r="E264" s="55">
        <f>D264/$H$333</f>
        <v>241.13527018659371</v>
      </c>
      <c r="F264" s="54">
        <v>2552.47</v>
      </c>
      <c r="G264" s="55">
        <f>F264/$H$333</f>
        <v>0.004717928338400968</v>
      </c>
      <c r="H264" s="54">
        <v>2054.02</v>
      </c>
      <c r="I264" s="56">
        <f>H264/$H$333</f>
        <v>0.0037966045303734646</v>
      </c>
    </row>
    <row r="265" spans="1:9" ht="24.75" customHeight="1" thickBot="1">
      <c r="A265" s="229"/>
      <c r="B265" s="230"/>
      <c r="C265" s="231"/>
      <c r="D265" s="230"/>
      <c r="E265" s="231"/>
      <c r="F265" s="230"/>
      <c r="G265" s="231"/>
      <c r="H265" s="230"/>
      <c r="I265" s="231"/>
    </row>
    <row r="266" spans="1:9" s="6" customFormat="1" ht="31.5" customHeight="1" thickBot="1">
      <c r="A266" s="1"/>
      <c r="B266" s="2" t="s">
        <v>79</v>
      </c>
      <c r="C266" s="3"/>
      <c r="D266" s="4"/>
      <c r="E266" s="4"/>
      <c r="F266" s="4"/>
      <c r="G266" s="4"/>
      <c r="H266" s="3"/>
      <c r="I266" s="5"/>
    </row>
    <row r="267" spans="1:9" ht="18.75" customHeight="1" thickBot="1">
      <c r="A267" s="7"/>
      <c r="B267" s="151" t="s">
        <v>246</v>
      </c>
      <c r="C267" s="10"/>
      <c r="D267" s="10"/>
      <c r="E267" s="115"/>
      <c r="F267" s="10" t="s">
        <v>247</v>
      </c>
      <c r="G267" s="106"/>
      <c r="H267" s="152"/>
      <c r="I267" s="11"/>
    </row>
    <row r="268" spans="1:9" ht="15">
      <c r="A268" s="7" t="s">
        <v>3</v>
      </c>
      <c r="B268" s="18" t="s">
        <v>248</v>
      </c>
      <c r="C268" s="14"/>
      <c r="D268" s="245" t="s">
        <v>236</v>
      </c>
      <c r="E268" s="246"/>
      <c r="F268" s="137" t="s">
        <v>249</v>
      </c>
      <c r="G268" s="153"/>
      <c r="H268" s="87" t="s">
        <v>249</v>
      </c>
      <c r="I268" s="59"/>
    </row>
    <row r="269" spans="1:9" ht="15">
      <c r="A269" s="7" t="s">
        <v>8</v>
      </c>
      <c r="B269" s="15" t="s">
        <v>239</v>
      </c>
      <c r="C269" s="13"/>
      <c r="D269" s="247" t="s">
        <v>239</v>
      </c>
      <c r="E269" s="248"/>
      <c r="F269" s="18" t="s">
        <v>250</v>
      </c>
      <c r="G269" s="154"/>
      <c r="H269" s="20" t="s">
        <v>250</v>
      </c>
      <c r="I269" s="61"/>
    </row>
    <row r="270" spans="1:9" ht="15">
      <c r="A270" s="7" t="s">
        <v>13</v>
      </c>
      <c r="B270" s="89" t="s">
        <v>89</v>
      </c>
      <c r="C270" s="26"/>
      <c r="D270" s="251" t="s">
        <v>65</v>
      </c>
      <c r="E270" s="252"/>
      <c r="F270" s="89" t="s">
        <v>83</v>
      </c>
      <c r="G270" s="25"/>
      <c r="H270" s="23" t="s">
        <v>84</v>
      </c>
      <c r="I270" s="148"/>
    </row>
    <row r="271" spans="1:9" ht="15">
      <c r="A271" s="7" t="s">
        <v>17</v>
      </c>
      <c r="B271" s="33" t="s">
        <v>251</v>
      </c>
      <c r="C271" s="80"/>
      <c r="D271" s="239" t="s">
        <v>252</v>
      </c>
      <c r="E271" s="240"/>
      <c r="F271" s="31" t="s">
        <v>253</v>
      </c>
      <c r="G271" s="67"/>
      <c r="H271" s="33" t="s">
        <v>254</v>
      </c>
      <c r="I271" s="121"/>
    </row>
    <row r="272" spans="1:9" ht="15" customHeight="1">
      <c r="A272" s="7" t="s">
        <v>22</v>
      </c>
      <c r="B272" s="38"/>
      <c r="C272" s="68"/>
      <c r="D272" s="42"/>
      <c r="E272" s="150"/>
      <c r="F272" s="38"/>
      <c r="G272" s="39"/>
      <c r="H272" s="37"/>
      <c r="I272" s="81"/>
    </row>
    <row r="273" spans="1:9" ht="15" customHeight="1">
      <c r="A273" s="7"/>
      <c r="B273" s="42" t="s">
        <v>23</v>
      </c>
      <c r="C273" s="41" t="s">
        <v>24</v>
      </c>
      <c r="D273" s="42" t="s">
        <v>23</v>
      </c>
      <c r="E273" s="44" t="s">
        <v>24</v>
      </c>
      <c r="F273" s="42" t="s">
        <v>23</v>
      </c>
      <c r="G273" s="44" t="s">
        <v>24</v>
      </c>
      <c r="H273" s="42" t="s">
        <v>23</v>
      </c>
      <c r="I273" s="44" t="s">
        <v>24</v>
      </c>
    </row>
    <row r="274" spans="1:9" ht="15" customHeight="1" thickBot="1">
      <c r="A274" s="7"/>
      <c r="B274" s="48"/>
      <c r="C274" s="70"/>
      <c r="D274" s="47"/>
      <c r="E274" s="49"/>
      <c r="F274" s="46"/>
      <c r="G274" s="49"/>
      <c r="H274" s="47"/>
      <c r="I274" s="49"/>
    </row>
    <row r="275" spans="1:9" ht="13.5" thickBot="1">
      <c r="A275" s="50"/>
      <c r="B275" s="51">
        <f>I263+1</f>
        <v>175</v>
      </c>
      <c r="C275" s="52">
        <f aca="true" t="shared" si="19" ref="C275:I275">B275+1</f>
        <v>176</v>
      </c>
      <c r="D275" s="51">
        <f t="shared" si="19"/>
        <v>177</v>
      </c>
      <c r="E275" s="52">
        <f t="shared" si="19"/>
        <v>178</v>
      </c>
      <c r="F275" s="51">
        <f t="shared" si="19"/>
        <v>179</v>
      </c>
      <c r="G275" s="52">
        <f t="shared" si="19"/>
        <v>180</v>
      </c>
      <c r="H275" s="51">
        <f t="shared" si="19"/>
        <v>181</v>
      </c>
      <c r="I275" s="52">
        <f t="shared" si="19"/>
        <v>182</v>
      </c>
    </row>
    <row r="276" spans="1:9" ht="24.75" customHeight="1" thickBot="1">
      <c r="A276" s="53" t="s">
        <v>0</v>
      </c>
      <c r="B276" s="54">
        <v>57430.08</v>
      </c>
      <c r="C276" s="55">
        <f>B276/$H$333</f>
        <v>0.10615247266711644</v>
      </c>
      <c r="D276" s="54">
        <f>F264+H264+B276</f>
        <v>62036.57</v>
      </c>
      <c r="E276" s="55">
        <f>D276/$H$333</f>
        <v>0.11466700553589088</v>
      </c>
      <c r="F276" s="54">
        <v>105.2</v>
      </c>
      <c r="G276" s="55">
        <f>F276/$H$333</f>
        <v>0.00019444932210752012</v>
      </c>
      <c r="H276" s="54">
        <v>5116</v>
      </c>
      <c r="I276" s="56">
        <f>H276/$H$333</f>
        <v>0.00945629973290944</v>
      </c>
    </row>
    <row r="277" spans="1:9" s="6" customFormat="1" ht="31.5" customHeight="1" thickBot="1">
      <c r="A277" s="1"/>
      <c r="B277" s="2" t="s">
        <v>79</v>
      </c>
      <c r="C277" s="3"/>
      <c r="D277" s="4"/>
      <c r="E277" s="4"/>
      <c r="F277" s="4"/>
      <c r="G277" s="4"/>
      <c r="H277" s="3"/>
      <c r="I277" s="5"/>
    </row>
    <row r="278" spans="1:9" ht="18.75" customHeight="1" thickBot="1">
      <c r="A278" s="7"/>
      <c r="B278" s="58" t="s">
        <v>255</v>
      </c>
      <c r="C278" s="10"/>
      <c r="D278" s="10"/>
      <c r="E278" s="10"/>
      <c r="F278" s="10"/>
      <c r="G278" s="155"/>
      <c r="H278" s="9" t="s">
        <v>256</v>
      </c>
      <c r="I278" s="11"/>
    </row>
    <row r="279" spans="1:9" ht="15">
      <c r="A279" s="7" t="s">
        <v>3</v>
      </c>
      <c r="B279" s="23" t="s">
        <v>249</v>
      </c>
      <c r="C279" s="14"/>
      <c r="D279" s="23" t="s">
        <v>249</v>
      </c>
      <c r="E279" s="30"/>
      <c r="F279" s="241" t="s">
        <v>249</v>
      </c>
      <c r="G279" s="242"/>
      <c r="H279" s="74" t="s">
        <v>257</v>
      </c>
      <c r="I279" s="77"/>
    </row>
    <row r="280" spans="1:9" ht="15">
      <c r="A280" s="7" t="s">
        <v>8</v>
      </c>
      <c r="B280" s="102" t="s">
        <v>250</v>
      </c>
      <c r="C280" s="13"/>
      <c r="D280" s="102" t="s">
        <v>250</v>
      </c>
      <c r="E280" s="79"/>
      <c r="F280" s="257" t="s">
        <v>250</v>
      </c>
      <c r="G280" s="258"/>
      <c r="H280" s="74" t="s">
        <v>221</v>
      </c>
      <c r="I280" s="79"/>
    </row>
    <row r="281" spans="1:9" ht="15">
      <c r="A281" s="7" t="s">
        <v>13</v>
      </c>
      <c r="B281" s="23" t="s">
        <v>89</v>
      </c>
      <c r="C281" s="26"/>
      <c r="D281" s="23" t="s">
        <v>90</v>
      </c>
      <c r="E281" s="30"/>
      <c r="F281" s="243" t="s">
        <v>65</v>
      </c>
      <c r="G281" s="244"/>
      <c r="H281" s="74" t="s">
        <v>258</v>
      </c>
      <c r="I281" s="30"/>
    </row>
    <row r="282" spans="1:9" ht="15">
      <c r="A282" s="7" t="s">
        <v>17</v>
      </c>
      <c r="B282" s="33" t="s">
        <v>259</v>
      </c>
      <c r="C282" s="80"/>
      <c r="D282" s="33" t="s">
        <v>260</v>
      </c>
      <c r="E282" s="121"/>
      <c r="F282" s="31" t="s">
        <v>261</v>
      </c>
      <c r="G282" s="67"/>
      <c r="H282" s="33" t="s">
        <v>262</v>
      </c>
      <c r="I282" s="121"/>
    </row>
    <row r="283" spans="1:9" ht="15" customHeight="1">
      <c r="A283" s="7" t="s">
        <v>22</v>
      </c>
      <c r="B283" s="38"/>
      <c r="C283" s="68"/>
      <c r="D283" s="42"/>
      <c r="E283" s="150"/>
      <c r="F283" s="38"/>
      <c r="G283" s="39"/>
      <c r="H283" s="37"/>
      <c r="I283" s="81"/>
    </row>
    <row r="284" spans="1:9" ht="15" customHeight="1">
      <c r="A284" s="7"/>
      <c r="B284" s="42" t="s">
        <v>23</v>
      </c>
      <c r="C284" s="41" t="s">
        <v>24</v>
      </c>
      <c r="D284" s="42" t="s">
        <v>23</v>
      </c>
      <c r="E284" s="44" t="s">
        <v>24</v>
      </c>
      <c r="F284" s="42" t="s">
        <v>23</v>
      </c>
      <c r="G284" s="44" t="s">
        <v>24</v>
      </c>
      <c r="H284" s="42" t="s">
        <v>23</v>
      </c>
      <c r="I284" s="44" t="s">
        <v>24</v>
      </c>
    </row>
    <row r="285" spans="1:9" ht="15" customHeight="1" thickBot="1">
      <c r="A285" s="7"/>
      <c r="B285" s="48"/>
      <c r="C285" s="70"/>
      <c r="D285" s="47"/>
      <c r="E285" s="49"/>
      <c r="F285" s="46"/>
      <c r="G285" s="49"/>
      <c r="H285" s="47"/>
      <c r="I285" s="49"/>
    </row>
    <row r="286" spans="1:9" ht="13.5" thickBot="1">
      <c r="A286" s="50"/>
      <c r="B286" s="51">
        <f>I275+1</f>
        <v>183</v>
      </c>
      <c r="C286" s="52">
        <f aca="true" t="shared" si="20" ref="C286:I286">B286+1</f>
        <v>184</v>
      </c>
      <c r="D286" s="51">
        <f t="shared" si="20"/>
        <v>185</v>
      </c>
      <c r="E286" s="52">
        <f t="shared" si="20"/>
        <v>186</v>
      </c>
      <c r="F286" s="51">
        <f t="shared" si="20"/>
        <v>187</v>
      </c>
      <c r="G286" s="52">
        <f t="shared" si="20"/>
        <v>188</v>
      </c>
      <c r="H286" s="51">
        <f t="shared" si="20"/>
        <v>189</v>
      </c>
      <c r="I286" s="52">
        <f t="shared" si="20"/>
        <v>190</v>
      </c>
    </row>
    <row r="287" spans="1:9" ht="24.75" customHeight="1">
      <c r="A287" s="53" t="s">
        <v>0</v>
      </c>
      <c r="B287" s="54">
        <v>0</v>
      </c>
      <c r="C287" s="55">
        <f>B287/$H$333</f>
        <v>0</v>
      </c>
      <c r="D287" s="54">
        <v>0</v>
      </c>
      <c r="E287" s="55">
        <f>D287/$H$333</f>
        <v>0</v>
      </c>
      <c r="F287" s="54">
        <f>F276+H276+B287+D287</f>
        <v>5221.2</v>
      </c>
      <c r="G287" s="55">
        <f>F287/$H$333</f>
        <v>0.009650749055016958</v>
      </c>
      <c r="H287" s="54">
        <v>1817796</v>
      </c>
      <c r="I287" s="56">
        <f>H287/$H$333</f>
        <v>3.359973383362753</v>
      </c>
    </row>
    <row r="288" spans="1:9" ht="24.75" customHeight="1" thickBot="1">
      <c r="A288" s="229"/>
      <c r="B288" s="230"/>
      <c r="C288" s="231"/>
      <c r="D288" s="230"/>
      <c r="E288" s="231"/>
      <c r="F288" s="230"/>
      <c r="G288" s="231"/>
      <c r="H288" s="230"/>
      <c r="I288" s="231"/>
    </row>
    <row r="289" spans="1:9" s="6" customFormat="1" ht="31.5" customHeight="1" thickBot="1">
      <c r="A289" s="1"/>
      <c r="B289" s="2" t="s">
        <v>79</v>
      </c>
      <c r="C289" s="3"/>
      <c r="D289" s="4"/>
      <c r="E289" s="4"/>
      <c r="F289" s="4"/>
      <c r="G289" s="4"/>
      <c r="H289" s="3"/>
      <c r="I289" s="5"/>
    </row>
    <row r="290" spans="1:9" ht="18.75" customHeight="1" thickBot="1">
      <c r="A290" s="7"/>
      <c r="B290" s="127"/>
      <c r="C290" s="112"/>
      <c r="D290" s="127" t="s">
        <v>263</v>
      </c>
      <c r="E290" s="112"/>
      <c r="F290" s="127" t="s">
        <v>264</v>
      </c>
      <c r="G290" s="106"/>
      <c r="H290" s="156" t="s">
        <v>265</v>
      </c>
      <c r="I290" s="155"/>
    </row>
    <row r="291" spans="1:9" ht="15">
      <c r="A291" s="7" t="s">
        <v>3</v>
      </c>
      <c r="B291" s="241" t="s">
        <v>266</v>
      </c>
      <c r="C291" s="242"/>
      <c r="D291" s="23" t="s">
        <v>267</v>
      </c>
      <c r="E291" s="77"/>
      <c r="F291" s="74" t="s">
        <v>268</v>
      </c>
      <c r="G291" s="26"/>
      <c r="H291" s="241" t="s">
        <v>269</v>
      </c>
      <c r="I291" s="242"/>
    </row>
    <row r="292" spans="1:9" ht="15">
      <c r="A292" s="7" t="s">
        <v>8</v>
      </c>
      <c r="B292" s="243" t="s">
        <v>65</v>
      </c>
      <c r="C292" s="244"/>
      <c r="D292" s="102" t="s">
        <v>270</v>
      </c>
      <c r="E292" s="79"/>
      <c r="F292" s="74" t="s">
        <v>271</v>
      </c>
      <c r="G292" s="82"/>
      <c r="H292" s="243" t="s">
        <v>65</v>
      </c>
      <c r="I292" s="244"/>
    </row>
    <row r="293" spans="1:9" ht="15">
      <c r="A293" s="7" t="s">
        <v>13</v>
      </c>
      <c r="B293" s="102"/>
      <c r="C293" s="157"/>
      <c r="D293" s="23" t="s">
        <v>187</v>
      </c>
      <c r="E293" s="30"/>
      <c r="F293" s="158" t="s">
        <v>272</v>
      </c>
      <c r="G293" s="26"/>
      <c r="H293" s="109"/>
      <c r="I293" s="83"/>
    </row>
    <row r="294" spans="1:9" ht="15">
      <c r="A294" s="7" t="s">
        <v>17</v>
      </c>
      <c r="B294" s="239" t="s">
        <v>273</v>
      </c>
      <c r="C294" s="240"/>
      <c r="D294" s="33" t="s">
        <v>274</v>
      </c>
      <c r="E294" s="121"/>
      <c r="F294" s="31" t="s">
        <v>275</v>
      </c>
      <c r="G294" s="75"/>
      <c r="H294" s="239" t="s">
        <v>276</v>
      </c>
      <c r="I294" s="240"/>
    </row>
    <row r="295" spans="1:9" ht="15" customHeight="1">
      <c r="A295" s="7" t="s">
        <v>22</v>
      </c>
      <c r="B295" s="38"/>
      <c r="C295" s="68"/>
      <c r="D295" s="42"/>
      <c r="E295" s="146"/>
      <c r="F295" s="42"/>
      <c r="G295" s="146"/>
      <c r="H295" s="38"/>
      <c r="I295" s="39"/>
    </row>
    <row r="296" spans="1:9" ht="15" customHeight="1">
      <c r="A296" s="7"/>
      <c r="B296" s="42" t="s">
        <v>23</v>
      </c>
      <c r="C296" s="41" t="s">
        <v>24</v>
      </c>
      <c r="D296" s="42" t="s">
        <v>23</v>
      </c>
      <c r="E296" s="44" t="s">
        <v>24</v>
      </c>
      <c r="F296" s="42" t="s">
        <v>23</v>
      </c>
      <c r="G296" s="44" t="s">
        <v>24</v>
      </c>
      <c r="H296" s="42" t="s">
        <v>23</v>
      </c>
      <c r="I296" s="44" t="s">
        <v>24</v>
      </c>
    </row>
    <row r="297" spans="1:9" ht="15" customHeight="1" thickBot="1">
      <c r="A297" s="7"/>
      <c r="B297" s="48"/>
      <c r="C297" s="70"/>
      <c r="D297" s="47"/>
      <c r="E297" s="46"/>
      <c r="F297" s="47"/>
      <c r="G297" s="46"/>
      <c r="H297" s="48"/>
      <c r="I297" s="49"/>
    </row>
    <row r="298" spans="1:9" ht="13.5" thickBot="1">
      <c r="A298" s="50"/>
      <c r="B298" s="51">
        <f>I286+1</f>
        <v>191</v>
      </c>
      <c r="C298" s="52">
        <f aca="true" t="shared" si="21" ref="C298:I298">B298+1</f>
        <v>192</v>
      </c>
      <c r="D298" s="51">
        <f t="shared" si="21"/>
        <v>193</v>
      </c>
      <c r="E298" s="52">
        <f t="shared" si="21"/>
        <v>194</v>
      </c>
      <c r="F298" s="51">
        <f t="shared" si="21"/>
        <v>195</v>
      </c>
      <c r="G298" s="52">
        <f t="shared" si="21"/>
        <v>196</v>
      </c>
      <c r="H298" s="51">
        <f t="shared" si="21"/>
        <v>197</v>
      </c>
      <c r="I298" s="52">
        <f t="shared" si="21"/>
        <v>198</v>
      </c>
    </row>
    <row r="299" spans="1:9" ht="24.75" customHeight="1" thickBot="1">
      <c r="A299" s="53" t="s">
        <v>0</v>
      </c>
      <c r="B299" s="54">
        <f>D264+D276+F287+H287</f>
        <v>132342851.97</v>
      </c>
      <c r="C299" s="55">
        <f>B299/$H$333</f>
        <v>244.61956132454736</v>
      </c>
      <c r="D299" s="54">
        <v>0</v>
      </c>
      <c r="E299" s="55">
        <f>D299/$H$333</f>
        <v>0</v>
      </c>
      <c r="F299" s="54">
        <v>8589.43</v>
      </c>
      <c r="G299" s="55">
        <f>F299/$H$333</f>
        <v>0.015876509893441033</v>
      </c>
      <c r="H299" s="54">
        <v>448692771.4</v>
      </c>
      <c r="I299" s="56">
        <f>H299/$H$333</f>
        <v>829.3536619132556</v>
      </c>
    </row>
    <row r="300" spans="1:9" s="6" customFormat="1" ht="31.5" customHeight="1" thickBot="1">
      <c r="A300" s="1"/>
      <c r="B300" s="2" t="s">
        <v>79</v>
      </c>
      <c r="C300" s="3"/>
      <c r="D300" s="4"/>
      <c r="E300" s="4"/>
      <c r="F300" s="4"/>
      <c r="G300" s="4"/>
      <c r="H300" s="3"/>
      <c r="I300" s="5"/>
    </row>
    <row r="301" spans="1:9" ht="18.75" customHeight="1" thickBot="1">
      <c r="A301" s="7"/>
      <c r="B301" s="159" t="s">
        <v>277</v>
      </c>
      <c r="C301" s="10"/>
      <c r="D301" s="159"/>
      <c r="E301" s="10"/>
      <c r="F301" s="10"/>
      <c r="G301" s="9"/>
      <c r="H301" s="9"/>
      <c r="I301" s="11"/>
    </row>
    <row r="302" spans="1:9" ht="15">
      <c r="A302" s="7" t="s">
        <v>3</v>
      </c>
      <c r="B302" s="74" t="s">
        <v>278</v>
      </c>
      <c r="C302" s="114"/>
      <c r="D302" s="18" t="s">
        <v>279</v>
      </c>
      <c r="E302" s="14"/>
      <c r="F302" s="15" t="s">
        <v>280</v>
      </c>
      <c r="G302" s="14"/>
      <c r="H302" s="117" t="s">
        <v>278</v>
      </c>
      <c r="I302" s="83"/>
    </row>
    <row r="303" spans="1:9" ht="15">
      <c r="A303" s="7" t="s">
        <v>8</v>
      </c>
      <c r="B303" s="113" t="s">
        <v>281</v>
      </c>
      <c r="C303" s="93"/>
      <c r="D303" s="15" t="s">
        <v>73</v>
      </c>
      <c r="E303" s="13"/>
      <c r="F303" s="18" t="s">
        <v>282</v>
      </c>
      <c r="G303" s="21"/>
      <c r="H303" s="117" t="s">
        <v>283</v>
      </c>
      <c r="I303" s="83"/>
    </row>
    <row r="304" spans="1:9" ht="15">
      <c r="A304" s="7" t="s">
        <v>13</v>
      </c>
      <c r="B304" s="113" t="s">
        <v>284</v>
      </c>
      <c r="C304" s="93"/>
      <c r="D304" s="89"/>
      <c r="E304" s="26"/>
      <c r="F304" s="23" t="s">
        <v>285</v>
      </c>
      <c r="G304" s="26"/>
      <c r="H304" s="27" t="s">
        <v>65</v>
      </c>
      <c r="I304" s="30"/>
    </row>
    <row r="305" spans="1:9" ht="15">
      <c r="A305" s="7" t="s">
        <v>17</v>
      </c>
      <c r="B305" s="261" t="s">
        <v>286</v>
      </c>
      <c r="C305" s="262"/>
      <c r="D305" s="33" t="s">
        <v>287</v>
      </c>
      <c r="E305" s="63"/>
      <c r="F305" s="31" t="s">
        <v>288</v>
      </c>
      <c r="G305" s="32"/>
      <c r="H305" s="239" t="s">
        <v>289</v>
      </c>
      <c r="I305" s="240"/>
    </row>
    <row r="306" spans="1:9" ht="15" customHeight="1">
      <c r="A306" s="7" t="s">
        <v>22</v>
      </c>
      <c r="B306" s="97"/>
      <c r="C306" s="98"/>
      <c r="D306" s="99"/>
      <c r="E306" s="100"/>
      <c r="F306" s="97"/>
      <c r="G306" s="98"/>
      <c r="H306" s="99"/>
      <c r="I306" s="101"/>
    </row>
    <row r="307" spans="1:9" ht="15" customHeight="1">
      <c r="A307" s="7"/>
      <c r="B307" s="42" t="s">
        <v>23</v>
      </c>
      <c r="C307" s="41" t="s">
        <v>24</v>
      </c>
      <c r="D307" s="43" t="s">
        <v>23</v>
      </c>
      <c r="E307" s="69" t="s">
        <v>24</v>
      </c>
      <c r="F307" s="42" t="s">
        <v>23</v>
      </c>
      <c r="G307" s="41" t="s">
        <v>24</v>
      </c>
      <c r="H307" s="42" t="s">
        <v>23</v>
      </c>
      <c r="I307" s="44" t="s">
        <v>24</v>
      </c>
    </row>
    <row r="308" spans="1:9" ht="15" customHeight="1" thickBot="1">
      <c r="A308" s="7"/>
      <c r="B308" s="47"/>
      <c r="C308" s="46"/>
      <c r="D308" s="48"/>
      <c r="E308" s="70"/>
      <c r="F308" s="47"/>
      <c r="G308" s="46"/>
      <c r="H308" s="47"/>
      <c r="I308" s="49"/>
    </row>
    <row r="309" spans="1:9" ht="13.5" thickBot="1">
      <c r="A309" s="50"/>
      <c r="B309" s="51">
        <f>I298+1</f>
        <v>199</v>
      </c>
      <c r="C309" s="52">
        <f aca="true" t="shared" si="22" ref="C309:I309">B309+1</f>
        <v>200</v>
      </c>
      <c r="D309" s="51">
        <f t="shared" si="22"/>
        <v>201</v>
      </c>
      <c r="E309" s="52">
        <f t="shared" si="22"/>
        <v>202</v>
      </c>
      <c r="F309" s="51">
        <f t="shared" si="22"/>
        <v>203</v>
      </c>
      <c r="G309" s="52">
        <f t="shared" si="22"/>
        <v>204</v>
      </c>
      <c r="H309" s="51">
        <f t="shared" si="22"/>
        <v>205</v>
      </c>
      <c r="I309" s="52">
        <f t="shared" si="22"/>
        <v>206</v>
      </c>
    </row>
    <row r="310" spans="1:9" ht="24.75" customHeight="1">
      <c r="A310" s="53" t="s">
        <v>0</v>
      </c>
      <c r="B310" s="54">
        <v>16785.27</v>
      </c>
      <c r="C310" s="55">
        <f>B310/$H$333</f>
        <v>0.031025516852582646</v>
      </c>
      <c r="D310" s="54">
        <v>95641.23</v>
      </c>
      <c r="E310" s="55">
        <f>D310/$H$333</f>
        <v>0.17678110588431004</v>
      </c>
      <c r="F310" s="54">
        <v>251160</v>
      </c>
      <c r="G310" s="55">
        <f>F310/$H$333</f>
        <v>0.4642385146437714</v>
      </c>
      <c r="H310" s="54">
        <v>363586.5</v>
      </c>
      <c r="I310" s="56">
        <f>H310/$H$333</f>
        <v>0.6720451373806641</v>
      </c>
    </row>
    <row r="311" spans="1:9" ht="24.75" customHeight="1" thickBot="1">
      <c r="A311" s="229"/>
      <c r="B311" s="230"/>
      <c r="C311" s="231"/>
      <c r="D311" s="230"/>
      <c r="E311" s="231"/>
      <c r="F311" s="230"/>
      <c r="G311" s="231"/>
      <c r="H311" s="230"/>
      <c r="I311" s="231"/>
    </row>
    <row r="312" spans="1:9" s="6" customFormat="1" ht="31.5" customHeight="1" thickBot="1">
      <c r="A312" s="1"/>
      <c r="B312" s="2" t="s">
        <v>79</v>
      </c>
      <c r="C312" s="3"/>
      <c r="D312" s="4"/>
      <c r="E312" s="4"/>
      <c r="F312" s="4"/>
      <c r="G312" s="4"/>
      <c r="H312" s="3"/>
      <c r="I312" s="5"/>
    </row>
    <row r="313" spans="1:9" ht="18.75" customHeight="1" thickBot="1">
      <c r="A313" s="7"/>
      <c r="B313" s="58" t="s">
        <v>290</v>
      </c>
      <c r="C313" s="10"/>
      <c r="D313" s="159"/>
      <c r="E313" s="115"/>
      <c r="F313" s="10"/>
      <c r="G313" s="9"/>
      <c r="H313" s="9"/>
      <c r="I313" s="11"/>
    </row>
    <row r="314" spans="1:9" ht="15">
      <c r="A314" s="7" t="s">
        <v>3</v>
      </c>
      <c r="B314" s="74" t="s">
        <v>291</v>
      </c>
      <c r="C314" s="82"/>
      <c r="D314" s="18" t="s">
        <v>292</v>
      </c>
      <c r="E314" s="14"/>
      <c r="F314" s="102" t="s">
        <v>293</v>
      </c>
      <c r="G314" s="83"/>
      <c r="H314" s="18" t="s">
        <v>294</v>
      </c>
      <c r="I314" s="83"/>
    </row>
    <row r="315" spans="1:9" ht="15">
      <c r="A315" s="7" t="s">
        <v>8</v>
      </c>
      <c r="B315" s="74" t="s">
        <v>295</v>
      </c>
      <c r="C315" s="26"/>
      <c r="D315" s="15"/>
      <c r="E315" s="13"/>
      <c r="F315" s="102"/>
      <c r="G315" s="83"/>
      <c r="H315" s="15" t="s">
        <v>296</v>
      </c>
      <c r="I315" s="83"/>
    </row>
    <row r="316" spans="1:9" ht="15">
      <c r="A316" s="7" t="s">
        <v>13</v>
      </c>
      <c r="B316" s="74"/>
      <c r="C316" s="26"/>
      <c r="D316" s="89"/>
      <c r="E316" s="26"/>
      <c r="F316" s="27"/>
      <c r="G316" s="30"/>
      <c r="H316" s="23" t="s">
        <v>297</v>
      </c>
      <c r="I316" s="30"/>
    </row>
    <row r="317" spans="1:9" ht="15">
      <c r="A317" s="7" t="s">
        <v>17</v>
      </c>
      <c r="B317" s="31" t="s">
        <v>298</v>
      </c>
      <c r="C317" s="160"/>
      <c r="D317" s="33" t="s">
        <v>299</v>
      </c>
      <c r="E317" s="63"/>
      <c r="F317" s="33" t="s">
        <v>300</v>
      </c>
      <c r="G317" s="67"/>
      <c r="H317" s="31" t="s">
        <v>301</v>
      </c>
      <c r="I317" s="67"/>
    </row>
    <row r="318" spans="1:9" ht="15" customHeight="1">
      <c r="A318" s="7" t="s">
        <v>22</v>
      </c>
      <c r="B318" s="97"/>
      <c r="C318" s="98"/>
      <c r="D318" s="99"/>
      <c r="E318" s="100"/>
      <c r="F318" s="99"/>
      <c r="G318" s="101"/>
      <c r="H318" s="99"/>
      <c r="I318" s="101"/>
    </row>
    <row r="319" spans="1:9" ht="15" customHeight="1">
      <c r="A319" s="7"/>
      <c r="B319" s="42" t="s">
        <v>23</v>
      </c>
      <c r="C319" s="41" t="s">
        <v>24</v>
      </c>
      <c r="D319" s="43" t="s">
        <v>23</v>
      </c>
      <c r="E319" s="69" t="s">
        <v>24</v>
      </c>
      <c r="F319" s="43" t="s">
        <v>23</v>
      </c>
      <c r="G319" s="44" t="s">
        <v>24</v>
      </c>
      <c r="H319" s="43" t="s">
        <v>23</v>
      </c>
      <c r="I319" s="44" t="s">
        <v>24</v>
      </c>
    </row>
    <row r="320" spans="1:9" ht="15" customHeight="1" thickBot="1">
      <c r="A320" s="7"/>
      <c r="B320" s="47"/>
      <c r="C320" s="46"/>
      <c r="D320" s="48"/>
      <c r="E320" s="70"/>
      <c r="F320" s="48"/>
      <c r="G320" s="49"/>
      <c r="H320" s="48"/>
      <c r="I320" s="49"/>
    </row>
    <row r="321" spans="1:9" ht="13.5" thickBot="1">
      <c r="A321" s="50"/>
      <c r="B321" s="51">
        <f>I309+1</f>
        <v>207</v>
      </c>
      <c r="C321" s="52">
        <f aca="true" t="shared" si="23" ref="C321:I321">B321+1</f>
        <v>208</v>
      </c>
      <c r="D321" s="51">
        <f t="shared" si="23"/>
        <v>209</v>
      </c>
      <c r="E321" s="52">
        <f t="shared" si="23"/>
        <v>210</v>
      </c>
      <c r="F321" s="51">
        <f t="shared" si="23"/>
        <v>211</v>
      </c>
      <c r="G321" s="52">
        <f t="shared" si="23"/>
        <v>212</v>
      </c>
      <c r="H321" s="51">
        <f t="shared" si="23"/>
        <v>213</v>
      </c>
      <c r="I321" s="52">
        <f t="shared" si="23"/>
        <v>214</v>
      </c>
    </row>
    <row r="322" spans="1:9" ht="24.75" customHeight="1" thickBot="1">
      <c r="A322" s="53" t="s">
        <v>0</v>
      </c>
      <c r="B322" s="54">
        <v>12222029.8</v>
      </c>
      <c r="C322" s="55">
        <f>B322/$H$333</f>
        <v>22.590925944751994</v>
      </c>
      <c r="D322" s="54">
        <v>3358200.43</v>
      </c>
      <c r="E322" s="55">
        <f>D322/$H$333</f>
        <v>6.207222406033105</v>
      </c>
      <c r="F322" s="54">
        <v>0</v>
      </c>
      <c r="G322" s="55">
        <f>F322/$H$333</f>
        <v>0</v>
      </c>
      <c r="H322" s="54">
        <v>-647.7</v>
      </c>
      <c r="I322" s="56">
        <f>H322/$H$333</f>
        <v>-0.0011971941628235816</v>
      </c>
    </row>
    <row r="323" spans="1:9" s="6" customFormat="1" ht="31.5" customHeight="1" thickBot="1">
      <c r="A323" s="1"/>
      <c r="B323" s="2" t="s">
        <v>79</v>
      </c>
      <c r="C323" s="3"/>
      <c r="D323" s="4"/>
      <c r="E323" s="161"/>
      <c r="F323" s="255" t="s">
        <v>302</v>
      </c>
      <c r="G323" s="256"/>
      <c r="H323" s="3" t="s">
        <v>303</v>
      </c>
      <c r="I323" s="5"/>
    </row>
    <row r="324" spans="1:9" ht="18.75" customHeight="1">
      <c r="A324" s="7"/>
      <c r="B324" s="162"/>
      <c r="C324" s="163"/>
      <c r="D324" s="164"/>
      <c r="E324" s="163"/>
      <c r="F324" s="253" t="s">
        <v>304</v>
      </c>
      <c r="G324" s="254"/>
      <c r="H324" s="90"/>
      <c r="I324" s="88"/>
    </row>
    <row r="325" spans="1:9" ht="15">
      <c r="A325" s="7" t="s">
        <v>3</v>
      </c>
      <c r="B325" s="247" t="s">
        <v>296</v>
      </c>
      <c r="C325" s="248"/>
      <c r="D325" s="76" t="s">
        <v>305</v>
      </c>
      <c r="E325" s="30"/>
      <c r="F325" s="27" t="s">
        <v>306</v>
      </c>
      <c r="G325" s="83"/>
      <c r="H325" s="165" t="s">
        <v>307</v>
      </c>
      <c r="I325" s="30"/>
    </row>
    <row r="326" spans="1:9" ht="15">
      <c r="A326" s="7" t="s">
        <v>8</v>
      </c>
      <c r="B326" s="243" t="s">
        <v>65</v>
      </c>
      <c r="C326" s="244"/>
      <c r="D326" s="78" t="s">
        <v>65</v>
      </c>
      <c r="E326" s="79"/>
      <c r="F326" s="27" t="s">
        <v>308</v>
      </c>
      <c r="G326" s="83"/>
      <c r="H326" s="157" t="s">
        <v>309</v>
      </c>
      <c r="I326" s="83"/>
    </row>
    <row r="327" spans="1:9" ht="15">
      <c r="A327" s="7" t="s">
        <v>13</v>
      </c>
      <c r="B327" s="62"/>
      <c r="C327" s="26"/>
      <c r="D327" s="23"/>
      <c r="E327" s="26"/>
      <c r="F327" s="78" t="s">
        <v>305</v>
      </c>
      <c r="G327" s="83"/>
      <c r="H327" s="62" t="s">
        <v>310</v>
      </c>
      <c r="I327" s="30"/>
    </row>
    <row r="328" spans="1:9" ht="15">
      <c r="A328" s="7" t="s">
        <v>17</v>
      </c>
      <c r="B328" s="239" t="s">
        <v>311</v>
      </c>
      <c r="C328" s="240"/>
      <c r="D328" s="239" t="s">
        <v>312</v>
      </c>
      <c r="E328" s="240"/>
      <c r="F328" s="33"/>
      <c r="G328" s="166"/>
      <c r="H328" s="31"/>
      <c r="I328" s="67"/>
    </row>
    <row r="329" spans="1:9" ht="15" customHeight="1">
      <c r="A329" s="7" t="s">
        <v>22</v>
      </c>
      <c r="B329" s="37"/>
      <c r="C329" s="36"/>
      <c r="D329" s="38"/>
      <c r="E329" s="68"/>
      <c r="F329" s="99" t="s">
        <v>313</v>
      </c>
      <c r="G329" s="101" t="s">
        <v>314</v>
      </c>
      <c r="H329" s="167"/>
      <c r="I329" s="39"/>
    </row>
    <row r="330" spans="1:9" ht="15" customHeight="1">
      <c r="A330" s="7"/>
      <c r="B330" s="42" t="s">
        <v>23</v>
      </c>
      <c r="C330" s="41" t="s">
        <v>24</v>
      </c>
      <c r="D330" s="42" t="s">
        <v>23</v>
      </c>
      <c r="E330" s="69" t="s">
        <v>24</v>
      </c>
      <c r="F330" s="168" t="s">
        <v>315</v>
      </c>
      <c r="G330" s="169" t="s">
        <v>316</v>
      </c>
      <c r="H330" s="40"/>
      <c r="I330" s="44"/>
    </row>
    <row r="331" spans="1:9" ht="15" customHeight="1" thickBot="1">
      <c r="A331" s="7"/>
      <c r="B331" s="47"/>
      <c r="C331" s="46"/>
      <c r="D331" s="48"/>
      <c r="E331" s="70"/>
      <c r="F331" s="170" t="s">
        <v>317</v>
      </c>
      <c r="G331" s="171" t="s">
        <v>317</v>
      </c>
      <c r="H331" s="136"/>
      <c r="I331" s="49"/>
    </row>
    <row r="332" spans="1:9" ht="13.5" thickBot="1">
      <c r="A332" s="50"/>
      <c r="B332" s="51">
        <f>I321+1</f>
        <v>215</v>
      </c>
      <c r="C332" s="52">
        <f aca="true" t="shared" si="24" ref="C332:H332">B332+1</f>
        <v>216</v>
      </c>
      <c r="D332" s="51">
        <f t="shared" si="24"/>
        <v>217</v>
      </c>
      <c r="E332" s="52">
        <f t="shared" si="24"/>
        <v>218</v>
      </c>
      <c r="F332" s="51">
        <f t="shared" si="24"/>
        <v>219</v>
      </c>
      <c r="G332" s="52">
        <f t="shared" si="24"/>
        <v>220</v>
      </c>
      <c r="H332" s="51">
        <f t="shared" si="24"/>
        <v>221</v>
      </c>
      <c r="I332" s="52"/>
    </row>
    <row r="333" spans="1:9" ht="24.75" customHeight="1">
      <c r="A333" s="53" t="s">
        <v>0</v>
      </c>
      <c r="B333" s="54">
        <v>15579582.53</v>
      </c>
      <c r="C333" s="55">
        <f>B333/$H$333</f>
        <v>28.796951156622274</v>
      </c>
      <c r="D333" s="54">
        <v>464635940.43</v>
      </c>
      <c r="E333" s="55">
        <f>D333/$H$333</f>
        <v>858.8226582072585</v>
      </c>
      <c r="F333" s="54">
        <v>0</v>
      </c>
      <c r="G333" s="54">
        <v>1109729.48</v>
      </c>
      <c r="H333" s="172">
        <v>541015</v>
      </c>
      <c r="I333" s="56"/>
    </row>
    <row r="334" spans="2:9" ht="24.75" customHeight="1">
      <c r="B334" s="173"/>
      <c r="C334" s="173"/>
      <c r="F334" s="259">
        <f>F333-G333</f>
        <v>-1109729.48</v>
      </c>
      <c r="G334" s="260"/>
      <c r="H334"/>
      <c r="I334"/>
    </row>
  </sheetData>
  <sheetProtection/>
  <mergeCells count="43">
    <mergeCell ref="B291:C291"/>
    <mergeCell ref="B292:C292"/>
    <mergeCell ref="B325:C325"/>
    <mergeCell ref="B326:C326"/>
    <mergeCell ref="B328:C328"/>
    <mergeCell ref="D328:E328"/>
    <mergeCell ref="B305:C305"/>
    <mergeCell ref="D270:E270"/>
    <mergeCell ref="F324:G324"/>
    <mergeCell ref="F323:G323"/>
    <mergeCell ref="F279:G279"/>
    <mergeCell ref="F280:G280"/>
    <mergeCell ref="F334:G334"/>
    <mergeCell ref="F281:G281"/>
    <mergeCell ref="H108:I108"/>
    <mergeCell ref="H235:I235"/>
    <mergeCell ref="H233:I233"/>
    <mergeCell ref="H130:I130"/>
    <mergeCell ref="H131:I131"/>
    <mergeCell ref="H222:I222"/>
    <mergeCell ref="H223:I223"/>
    <mergeCell ref="H225:I225"/>
    <mergeCell ref="H234:I234"/>
    <mergeCell ref="H305:I305"/>
    <mergeCell ref="D155:E155"/>
    <mergeCell ref="H133:I133"/>
    <mergeCell ref="D271:E271"/>
    <mergeCell ref="D256:E256"/>
    <mergeCell ref="D257:E257"/>
    <mergeCell ref="D258:E258"/>
    <mergeCell ref="D259:E259"/>
    <mergeCell ref="H236:I236"/>
    <mergeCell ref="D269:E269"/>
    <mergeCell ref="H52:I52"/>
    <mergeCell ref="F64:G64"/>
    <mergeCell ref="H64:I64"/>
    <mergeCell ref="B294:C294"/>
    <mergeCell ref="H291:I291"/>
    <mergeCell ref="H292:I292"/>
    <mergeCell ref="H294:I294"/>
    <mergeCell ref="H132:I132"/>
    <mergeCell ref="D268:E268"/>
    <mergeCell ref="F95:G95"/>
  </mergeCells>
  <printOptions/>
  <pageMargins left="0.35433070866141736" right="0.3937007874015748" top="1.299212598425197" bottom="0.2362204724409449" header="0.7086614173228347" footer="0.35"/>
  <pageSetup orientation="landscape" paperSize="9" scale="99" r:id="rId1"/>
  <headerFooter alignWithMargins="0">
    <oddHeader xml:space="preserve">&amp;CPV 45 Stand 31.12.2013&amp;RBlatt &amp;P von &amp;N      </oddHeader>
  </headerFooter>
  <rowBreaks count="15" manualBreakCount="15">
    <brk id="23" max="8" man="1"/>
    <brk id="46" max="8" man="1"/>
    <brk id="69" max="8" man="1"/>
    <brk id="92" max="8" man="1"/>
    <brk id="115" max="8" man="1"/>
    <brk id="138" max="8" man="1"/>
    <brk id="161" max="255" man="1"/>
    <brk id="184" max="8" man="1"/>
    <brk id="207" max="255" man="1"/>
    <brk id="230" max="8" man="1"/>
    <brk id="253" max="8" man="1"/>
    <brk id="276" max="8" man="1"/>
    <brk id="299" max="8" man="1"/>
    <brk id="322" max="8" man="1"/>
    <brk id="684" max="6553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Spitzenverband der LSV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u400255</dc:creator>
  <cp:keywords/>
  <dc:description/>
  <cp:lastModifiedBy>Fuhrmann, Antje</cp:lastModifiedBy>
  <cp:lastPrinted>2014-02-03T10:01:31Z</cp:lastPrinted>
  <dcterms:created xsi:type="dcterms:W3CDTF">2014-01-31T09:59:08Z</dcterms:created>
  <dcterms:modified xsi:type="dcterms:W3CDTF">2020-02-18T09:38:58Z</dcterms:modified>
  <cp:category/>
  <cp:version/>
  <cp:contentType/>
  <cp:contentStatus/>
</cp:coreProperties>
</file>